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d.docs.live.net/f92c79228fdebb48/Organized Documents/xlsx/"/>
    </mc:Choice>
  </mc:AlternateContent>
  <xr:revisionPtr revIDLastSave="0" documentId="14_{5B73A934-6A2C-45BB-8292-1463232DEC66}" xr6:coauthVersionLast="47" xr6:coauthVersionMax="47" xr10:uidLastSave="{00000000-0000-0000-0000-000000000000}"/>
  <bookViews>
    <workbookView xWindow="-120" yWindow="-120" windowWidth="29040" windowHeight="15720" tabRatio="676" xr2:uid="{00000000-000D-0000-FFFF-FFFF00000000}"/>
  </bookViews>
  <sheets>
    <sheet name="BOM (Summary)" sheetId="1" r:id="rId1"/>
    <sheet name="PHASE 1 - EXTERNAL" sheetId="8" r:id="rId2"/>
    <sheet name="PHASE 2 - ADMIN OFFICE" sheetId="12" r:id="rId3"/>
    <sheet name="PHASE 3 - STAIRWELLS" sheetId="9" r:id="rId4"/>
    <sheet name="PHASE 4 - HALLWAYS" sheetId="11" r:id="rId5"/>
    <sheet name="PHASE 5 - CLASSROOMS" sheetId="6" r:id="rId6"/>
    <sheet name="PURCHASING" sheetId="13" r:id="rId7"/>
  </sheets>
  <definedNames>
    <definedName name="_xlnm._FilterDatabase" localSheetId="0" hidden="1">'BOM (Summary)'!$B$11:$K$11</definedName>
    <definedName name="_xlnm._FilterDatabase" localSheetId="4" hidden="1">'PHASE 4 - HALLWAYS'!$B$11:$J$12</definedName>
    <definedName name="_xlnm._FilterDatabase" localSheetId="5" hidden="1">'PHASE 5 - CLASSROOMS'!$B$11:$J$12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6" i="1" l="1"/>
  <c r="E31" i="1"/>
  <c r="E16" i="11"/>
  <c r="E41" i="1" l="1"/>
  <c r="E34" i="1"/>
  <c r="E33" i="1"/>
  <c r="E35" i="1"/>
  <c r="E36" i="1"/>
  <c r="E37" i="1"/>
  <c r="E38" i="1"/>
  <c r="E39" i="1"/>
  <c r="E40" i="1"/>
  <c r="E26" i="8"/>
  <c r="E25" i="8"/>
  <c r="E20" i="9"/>
  <c r="E19" i="9"/>
  <c r="E23" i="12"/>
  <c r="G31" i="13"/>
  <c r="G2" i="13"/>
  <c r="G3" i="13"/>
  <c r="G4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E15" i="11"/>
  <c r="E22" i="12" l="1"/>
  <c r="E21" i="12"/>
  <c r="E20" i="12"/>
  <c r="E14" i="1"/>
  <c r="E18" i="9"/>
  <c r="E17" i="12"/>
  <c r="E19" i="8"/>
  <c r="E16" i="9"/>
  <c r="E15" i="12"/>
  <c r="E20" i="8"/>
  <c r="E16" i="8"/>
  <c r="E20" i="1"/>
  <c r="E19" i="1"/>
  <c r="E18" i="1"/>
  <c r="E13" i="6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19" i="12"/>
  <c r="E18" i="12"/>
  <c r="E16" i="12"/>
  <c r="E14" i="12"/>
  <c r="E13" i="12"/>
  <c r="E24" i="12" s="1"/>
  <c r="E24" i="11"/>
  <c r="E23" i="11"/>
  <c r="E22" i="11"/>
  <c r="E21" i="11"/>
  <c r="E14" i="11"/>
  <c r="E13" i="11"/>
  <c r="E17" i="11" s="1"/>
  <c r="E18" i="6"/>
  <c r="E19" i="6"/>
  <c r="E20" i="6"/>
  <c r="E21" i="6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18" i="8"/>
  <c r="E21" i="8"/>
  <c r="E15" i="9"/>
  <c r="E17" i="9"/>
  <c r="E14" i="9"/>
  <c r="E15" i="1"/>
  <c r="E28" i="1"/>
  <c r="E13" i="9"/>
  <c r="E24" i="8"/>
  <c r="E23" i="8"/>
  <c r="E22" i="8"/>
  <c r="E32" i="1"/>
  <c r="E30" i="1"/>
  <c r="E29" i="1"/>
  <c r="E27" i="1"/>
  <c r="E26" i="1"/>
  <c r="E47" i="1"/>
  <c r="E48" i="1"/>
  <c r="E35" i="6"/>
  <c r="H9" i="6" s="1"/>
  <c r="E25" i="1"/>
  <c r="E24" i="1"/>
  <c r="E23" i="1"/>
  <c r="E22" i="1"/>
  <c r="E21" i="1"/>
  <c r="E17" i="1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16" i="1"/>
  <c r="E13" i="1"/>
  <c r="E49" i="1"/>
  <c r="E17" i="8"/>
  <c r="E15" i="8"/>
  <c r="E14" i="8"/>
  <c r="E13" i="8"/>
  <c r="E14" i="6"/>
  <c r="E27" i="8"/>
  <c r="H7" i="8"/>
  <c r="E48" i="8"/>
  <c r="H8" i="8" s="1"/>
  <c r="H9" i="8" s="1"/>
  <c r="H7" i="6"/>
  <c r="H8" i="6" l="1"/>
  <c r="E42" i="1"/>
  <c r="H7" i="1" s="1"/>
  <c r="E51" i="1"/>
  <c r="H8" i="1" s="1"/>
  <c r="E21" i="9"/>
  <c r="H7" i="9" s="1"/>
  <c r="E41" i="9"/>
  <c r="H8" i="9" s="1"/>
  <c r="H8" i="11"/>
  <c r="H7" i="11"/>
  <c r="H7" i="12"/>
  <c r="E45" i="12"/>
  <c r="H8" i="12" s="1"/>
  <c r="H9" i="1" l="1"/>
  <c r="H9" i="9"/>
  <c r="H9" i="11"/>
  <c r="H9" i="12"/>
</calcChain>
</file>

<file path=xl/sharedStrings.xml><?xml version="1.0" encoding="utf-8"?>
<sst xmlns="http://schemas.openxmlformats.org/spreadsheetml/2006/main" count="325" uniqueCount="123">
  <si>
    <r>
      <t>BILL OF MATERIALS INVOICE - IT NETWORK &amp; SYSTEMS DEPLOYMENT OF</t>
    </r>
    <r>
      <rPr>
        <b/>
        <sz val="22"/>
        <color rgb="FFFF0000"/>
        <rFont val="Calibri"/>
        <family val="2"/>
        <scheme val="minor"/>
      </rPr>
      <t xml:space="preserve"> THE BISHOP CENTER</t>
    </r>
  </si>
  <si>
    <t>Bill To</t>
  </si>
  <si>
    <t>Totals</t>
  </si>
  <si>
    <t>Customer Name</t>
  </si>
  <si>
    <t>The Calvary Church</t>
  </si>
  <si>
    <t>Material:</t>
  </si>
  <si>
    <t>Customer Address Line 1</t>
  </si>
  <si>
    <t>11970 Kenn Rd</t>
  </si>
  <si>
    <t>Labor:</t>
  </si>
  <si>
    <t>City, State, Zip</t>
  </si>
  <si>
    <t>Springdale, Ohio 45240</t>
  </si>
  <si>
    <t>Invoice Total:</t>
  </si>
  <si>
    <t>Materials</t>
  </si>
  <si>
    <t>Material Description</t>
  </si>
  <si>
    <t>Quantity</t>
  </si>
  <si>
    <t>Cost Per Item</t>
  </si>
  <si>
    <t xml:space="preserve">Total </t>
  </si>
  <si>
    <t>Notes</t>
  </si>
  <si>
    <t>Anticipated Delivery</t>
  </si>
  <si>
    <t xml:space="preserve">Door Security - G2 Starter Kit Professional </t>
  </si>
  <si>
    <t>Door Security - Access Reader G2</t>
  </si>
  <si>
    <t xml:space="preserve">Door Security - Electric Strike Lock </t>
  </si>
  <si>
    <t>Door Security - Access Card (20)</t>
  </si>
  <si>
    <t>Door Security - Elecric Lock Relay Cable - 500 FT</t>
  </si>
  <si>
    <t>Door Security - Access Hub</t>
  </si>
  <si>
    <t>Door Security - Bosch Motion Sensor</t>
  </si>
  <si>
    <t>8/3 - 8/11</t>
  </si>
  <si>
    <t>Door Security - Access Hub Enclosure</t>
  </si>
  <si>
    <t>Network - CAT 6 Riser Cabling - 1000 FT</t>
  </si>
  <si>
    <t>Network - WS-C3850-48P-S V02 - POE+ Switch</t>
  </si>
  <si>
    <t>Network - Cisco C3850-NM-2-10G - Switch Module 10G</t>
  </si>
  <si>
    <t>Surveillance - G4 Instant - Wireless - Internal</t>
  </si>
  <si>
    <t>Surveillance - G5 Dome - Wired - Internal</t>
  </si>
  <si>
    <t>Surveillance - G4 Pro - Wired - External</t>
  </si>
  <si>
    <t>Surveillance - G5 Flex - Wired - Internal</t>
  </si>
  <si>
    <t>Surveillance - AI 360 - Wired - Internal</t>
  </si>
  <si>
    <t>Surveillance - UNVR - Network Video Recorder</t>
  </si>
  <si>
    <t>Surveillance - WD 8TB Purple Pro - Video Storage</t>
  </si>
  <si>
    <t>7/8//2023</t>
  </si>
  <si>
    <t>Surveillance - G5 Dome Wall Mounts</t>
  </si>
  <si>
    <t xml:space="preserve">Surveillance - G5 Flex Pro Mount </t>
  </si>
  <si>
    <t>Door Security - Protect WiFi Chime</t>
  </si>
  <si>
    <t>Door Security - Push Button Door Access Switch</t>
  </si>
  <si>
    <t>Surveillance - Access View Port</t>
  </si>
  <si>
    <t>Door Security - PoE Injector - 12 Port</t>
  </si>
  <si>
    <t>Door Security - Door Positon Switch</t>
  </si>
  <si>
    <t>Surveillance - Display Admin Office</t>
  </si>
  <si>
    <t>Surveillance - Display Admin Desk</t>
  </si>
  <si>
    <t>Surveillance - Protect All-In-One Sensor</t>
  </si>
  <si>
    <t>TOTAL</t>
  </si>
  <si>
    <t>Capital Spend</t>
  </si>
  <si>
    <t>Operational Spend</t>
  </si>
  <si>
    <t>Labor</t>
  </si>
  <si>
    <t>Labor Description</t>
  </si>
  <si>
    <t>Door Access Security - Physical Installation</t>
  </si>
  <si>
    <t>Door Access Security - Configuration &amp; Verification</t>
  </si>
  <si>
    <t>IP Surveillance - Network Configuration &amp; Verification</t>
  </si>
  <si>
    <t>Paid After Validated Completion of the Project via Check or Digital Invoice</t>
  </si>
  <si>
    <r>
      <t xml:space="preserve">BILL OF MATERIALS INVOICE - IT NETWORK &amp; SYSTEMS DEPLOYMENT OF </t>
    </r>
    <r>
      <rPr>
        <b/>
        <sz val="22"/>
        <color rgb="FFFF0000"/>
        <rFont val="Calibri"/>
        <family val="2"/>
        <scheme val="minor"/>
      </rPr>
      <t>THE BISHOP CENTER</t>
    </r>
  </si>
  <si>
    <t xml:space="preserve">UniFi Access Door Hub (The Brains) - Access Reader &amp; Intercom G2 Professional (South Entry Door) - UniFi Access pocket key fob (For Administrator &amp; Testing) - Access Reader G2 - North Entry Door (Daycare) </t>
  </si>
  <si>
    <t>Covers Locks for the West Entry Door (Cafeteria), North Entry Door (Daycare), &amp; South Entry Doors (275)</t>
  </si>
  <si>
    <t>20 Access Cards for guest and volunteer use</t>
  </si>
  <si>
    <t>Door Security - Lock Relay Cable</t>
  </si>
  <si>
    <t>Covers wiring for the West Entry Door (Cafeteria), North Entry Door (Daycare), &amp; South Entry Doors (275)</t>
  </si>
  <si>
    <t>Covers the West Entry Door (Cafeteria)</t>
  </si>
  <si>
    <t>Required for POE connectivity to Cameras and Door Access Readers</t>
  </si>
  <si>
    <t>Resilient and Redundant Network Storage for all cameras</t>
  </si>
  <si>
    <t>Video Data Storage for all surveillance cameras</t>
  </si>
  <si>
    <t>Covers Outside Parking Lot Surveillance ( AI - Person - Vehicle - License Plate Reading )</t>
  </si>
  <si>
    <t xml:space="preserve">Covers Building Surveillance of 2nd Floor Hallway and Main Dual Stairwells </t>
  </si>
  <si>
    <t>Covers the Admin Office</t>
  </si>
  <si>
    <t>Network Switch Required for optimal POE Capability for Security</t>
  </si>
  <si>
    <t>Network Switch Module required for 10Gx2 capability</t>
  </si>
  <si>
    <t>Equipment Mounting, Door Lock Relay Cable &amp; Ethernet Wire Run, setup, and validation</t>
  </si>
  <si>
    <t xml:space="preserve">Covers Building Surveillance North Stairwell and K-4 Hallway </t>
  </si>
  <si>
    <t>Required for Dome Camera Installation</t>
  </si>
  <si>
    <t>Covers All Stairwells</t>
  </si>
  <si>
    <t>Completes Surveillance Video Storage Equipment Procurement</t>
  </si>
  <si>
    <t>Completes Surveillance Camera Deployment - All Classrooms</t>
  </si>
  <si>
    <t>Covers Surveillance in the Lobby</t>
  </si>
  <si>
    <t>Name</t>
  </si>
  <si>
    <t>Manufacture</t>
  </si>
  <si>
    <t>Store</t>
  </si>
  <si>
    <t>Quantanty</t>
  </si>
  <si>
    <t>DIRECT LINK TO PURCHASE</t>
  </si>
  <si>
    <t>Projected Unit Cost</t>
  </si>
  <si>
    <t>Projected Total Cost</t>
  </si>
  <si>
    <t>Actual Total Cost</t>
  </si>
  <si>
    <t>Purchase Corrections</t>
  </si>
  <si>
    <t>Updated Count</t>
  </si>
  <si>
    <t>Phase</t>
  </si>
  <si>
    <t>Comments</t>
  </si>
  <si>
    <t>PURCHASING ADJUSTMENT</t>
  </si>
  <si>
    <t>Ubiquiti</t>
  </si>
  <si>
    <t>https://shorturl.at/BU679</t>
  </si>
  <si>
    <t>Phase 1-3</t>
  </si>
  <si>
    <t>Door Security - 9500-630 3-Hour Fire Rated Electric Strike</t>
  </si>
  <si>
    <t>HES</t>
  </si>
  <si>
    <t>Amazon</t>
  </si>
  <si>
    <t>https://shorturl.at/sDFJN</t>
  </si>
  <si>
    <t>https://shorturl.at/hwCR1</t>
  </si>
  <si>
    <t>https://shorturl.at/xJQW2</t>
  </si>
  <si>
    <t>https://shorturl.at/jmvyS</t>
  </si>
  <si>
    <t>Phase 2</t>
  </si>
  <si>
    <t>Gebildet Home Security</t>
  </si>
  <si>
    <t>https://shorturl.at/bnFNU</t>
  </si>
  <si>
    <t>PoE Texas</t>
  </si>
  <si>
    <t>https://shorturl.at/iyHLQ</t>
  </si>
  <si>
    <t>mxuteuk</t>
  </si>
  <si>
    <t>https://shorturl.at/LM125</t>
  </si>
  <si>
    <t>https://shorturl.at/GSY25</t>
  </si>
  <si>
    <t>Phase 3</t>
  </si>
  <si>
    <t>https://shorturl.at/tvzGZ</t>
  </si>
  <si>
    <t>https://shorturl.at/gsCO7</t>
  </si>
  <si>
    <t>https://shorturl.at/hyD12</t>
  </si>
  <si>
    <t>https://shorturl.at/fwDGM</t>
  </si>
  <si>
    <t>https://shorturl.at/gqFIS</t>
  </si>
  <si>
    <t>Surveillance - G5 Flex - Ceiling Mount</t>
  </si>
  <si>
    <t>https://shorturl.at/gD036</t>
  </si>
  <si>
    <t>https://shorturl.at/ejktV</t>
  </si>
  <si>
    <t xml:space="preserve">   </t>
  </si>
  <si>
    <t>Surveillance - G5 Bullet - Wired - Internal</t>
  </si>
  <si>
    <t>Network Surveillance - Physical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</si>
</sst>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color theme="3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3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1"/>
      <color theme="1"/>
      <name val="Lato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26">
    <xf numFmtId="0" fontId="0" fillId="0" borderId="0" xfId="0"/>
    <xf numFmtId="0" fontId="2" fillId="0" borderId="0" xfId="0" applyFont="1"/>
    <xf numFmtId="0" fontId="0" fillId="3" borderId="1" xfId="0" applyFill="1" applyBorder="1"/>
    <xf numFmtId="0" fontId="0" fillId="3" borderId="7" xfId="0" applyFill="1" applyBorder="1"/>
    <xf numFmtId="0" fontId="0" fillId="3" borderId="3" xfId="0" applyFill="1" applyBorder="1"/>
    <xf numFmtId="0" fontId="0" fillId="0" borderId="3" xfId="0" applyBorder="1"/>
    <xf numFmtId="0" fontId="2" fillId="2" borderId="5" xfId="0" applyFont="1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0" xfId="0" applyFill="1"/>
    <xf numFmtId="0" fontId="0" fillId="3" borderId="8" xfId="0" applyFill="1" applyBorder="1"/>
    <xf numFmtId="0" fontId="1" fillId="3" borderId="0" xfId="0" applyFont="1" applyFill="1"/>
    <xf numFmtId="0" fontId="0" fillId="3" borderId="9" xfId="0" applyFill="1" applyBorder="1"/>
    <xf numFmtId="0" fontId="0" fillId="3" borderId="10" xfId="0" applyFill="1" applyBorder="1"/>
    <xf numFmtId="0" fontId="0" fillId="4" borderId="3" xfId="0" applyFill="1" applyBorder="1"/>
    <xf numFmtId="0" fontId="0" fillId="0" borderId="5" xfId="0" applyBorder="1"/>
    <xf numFmtId="44" fontId="0" fillId="0" borderId="3" xfId="7" applyFont="1" applyBorder="1"/>
    <xf numFmtId="44" fontId="6" fillId="4" borderId="3" xfId="7" applyFont="1" applyFill="1" applyBorder="1"/>
    <xf numFmtId="44" fontId="5" fillId="5" borderId="0" xfId="7" applyFont="1" applyFill="1"/>
    <xf numFmtId="44" fontId="0" fillId="0" borderId="3" xfId="7" applyFont="1" applyFill="1" applyBorder="1"/>
    <xf numFmtId="0" fontId="8" fillId="2" borderId="4" xfId="0" applyFont="1" applyFill="1" applyBorder="1"/>
    <xf numFmtId="49" fontId="0" fillId="0" borderId="3" xfId="0" applyNumberFormat="1" applyBorder="1"/>
    <xf numFmtId="44" fontId="6" fillId="4" borderId="3" xfId="0" applyNumberFormat="1" applyFont="1" applyFill="1" applyBorder="1"/>
    <xf numFmtId="0" fontId="0" fillId="0" borderId="3" xfId="0" applyBorder="1" applyAlignment="1">
      <alignment horizontal="center"/>
    </xf>
    <xf numFmtId="49" fontId="0" fillId="0" borderId="11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0" borderId="12" xfId="0" applyNumberFormat="1" applyBorder="1" applyAlignment="1">
      <alignment horizontal="left"/>
    </xf>
    <xf numFmtId="0" fontId="0" fillId="4" borderId="3" xfId="0" applyFill="1" applyBorder="1" applyAlignment="1">
      <alignment horizontal="center"/>
    </xf>
    <xf numFmtId="49" fontId="0" fillId="0" borderId="3" xfId="0" applyNumberFormat="1" applyBorder="1" applyAlignment="1">
      <alignment wrapText="1"/>
    </xf>
    <xf numFmtId="0" fontId="0" fillId="0" borderId="3" xfId="0" applyBorder="1" applyAlignment="1">
      <alignment horizontal="center" vertical="center"/>
    </xf>
    <xf numFmtId="44" fontId="10" fillId="0" borderId="0" xfId="7" applyFont="1"/>
    <xf numFmtId="0" fontId="0" fillId="3" borderId="0" xfId="0" applyFill="1" applyAlignment="1">
      <alignment horizontal="right"/>
    </xf>
    <xf numFmtId="44" fontId="0" fillId="6" borderId="3" xfId="7" applyFont="1" applyFill="1" applyBorder="1"/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0" fontId="0" fillId="3" borderId="7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0" fontId="11" fillId="3" borderId="8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2" fillId="3" borderId="8" xfId="0" applyFont="1" applyFill="1" applyBorder="1"/>
    <xf numFmtId="14" fontId="12" fillId="3" borderId="8" xfId="0" applyNumberFormat="1" applyFont="1" applyFill="1" applyBorder="1"/>
    <xf numFmtId="49" fontId="0" fillId="5" borderId="3" xfId="0" applyNumberFormat="1" applyFill="1" applyBorder="1"/>
    <xf numFmtId="49" fontId="0" fillId="5" borderId="3" xfId="0" applyNumberFormat="1" applyFill="1" applyBorder="1" applyAlignment="1">
      <alignment wrapText="1"/>
    </xf>
    <xf numFmtId="49" fontId="0" fillId="6" borderId="3" xfId="0" applyNumberFormat="1" applyFill="1" applyBorder="1" applyAlignment="1">
      <alignment wrapText="1"/>
    </xf>
    <xf numFmtId="0" fontId="0" fillId="5" borderId="3" xfId="0" applyFill="1" applyBorder="1"/>
    <xf numFmtId="0" fontId="0" fillId="0" borderId="0" xfId="0" applyAlignment="1">
      <alignment horizontal="center"/>
    </xf>
    <xf numFmtId="0" fontId="13" fillId="7" borderId="3" xfId="0" applyFont="1" applyFill="1" applyBorder="1"/>
    <xf numFmtId="49" fontId="0" fillId="0" borderId="11" xfId="0" applyNumberFormat="1" applyBorder="1"/>
    <xf numFmtId="49" fontId="0" fillId="0" borderId="2" xfId="0" applyNumberFormat="1" applyBorder="1"/>
    <xf numFmtId="49" fontId="0" fillId="0" borderId="12" xfId="0" applyNumberFormat="1" applyBorder="1"/>
    <xf numFmtId="0" fontId="0" fillId="0" borderId="1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13" fillId="8" borderId="0" xfId="0" applyFont="1" applyFill="1" applyAlignment="1">
      <alignment horizontal="center"/>
    </xf>
    <xf numFmtId="0" fontId="0" fillId="9" borderId="0" xfId="0" applyFill="1" applyAlignment="1">
      <alignment horizontal="center"/>
    </xf>
    <xf numFmtId="0" fontId="3" fillId="5" borderId="0" xfId="8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3" fillId="5" borderId="0" xfId="8" applyFill="1" applyAlignment="1">
      <alignment horizontal="center"/>
    </xf>
    <xf numFmtId="0" fontId="3" fillId="9" borderId="0" xfId="8" applyFill="1" applyAlignment="1">
      <alignment horizontal="left" vertical="center"/>
    </xf>
    <xf numFmtId="0" fontId="3" fillId="5" borderId="0" xfId="8" applyNumberFormat="1" applyFill="1" applyAlignment="1">
      <alignment horizontal="center" vertical="center"/>
    </xf>
    <xf numFmtId="0" fontId="0" fillId="9" borderId="0" xfId="0" applyFill="1"/>
    <xf numFmtId="49" fontId="0" fillId="8" borderId="3" xfId="0" applyNumberFormat="1" applyFill="1" applyBorder="1" applyAlignment="1">
      <alignment wrapText="1"/>
    </xf>
    <xf numFmtId="44" fontId="0" fillId="8" borderId="0" xfId="7" applyFont="1" applyFill="1"/>
    <xf numFmtId="0" fontId="0" fillId="8" borderId="0" xfId="0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8" borderId="0" xfId="0" applyFont="1" applyFill="1" applyAlignment="1">
      <alignment horizontal="center" vertical="center"/>
    </xf>
    <xf numFmtId="44" fontId="0" fillId="0" borderId="0" xfId="7" applyFont="1"/>
    <xf numFmtId="44" fontId="0" fillId="0" borderId="0" xfId="7" applyFont="1" applyFill="1"/>
    <xf numFmtId="44" fontId="0" fillId="0" borderId="0" xfId="7" applyFont="1" applyAlignment="1">
      <alignment horizontal="center"/>
    </xf>
    <xf numFmtId="44" fontId="3" fillId="0" borderId="0" xfId="7" applyFont="1" applyFill="1" applyAlignment="1">
      <alignment horizontal="center"/>
    </xf>
    <xf numFmtId="44" fontId="5" fillId="0" borderId="0" xfId="0" applyNumberFormat="1" applyFont="1"/>
    <xf numFmtId="44" fontId="0" fillId="0" borderId="0" xfId="0" applyNumberFormat="1"/>
    <xf numFmtId="0" fontId="16" fillId="0" borderId="0" xfId="0" applyFont="1"/>
    <xf numFmtId="0" fontId="0" fillId="0" borderId="7" xfId="0" applyBorder="1"/>
    <xf numFmtId="0" fontId="12" fillId="0" borderId="8" xfId="0" applyFont="1" applyBorder="1"/>
    <xf numFmtId="0" fontId="0" fillId="0" borderId="3" xfId="0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49" fontId="0" fillId="0" borderId="11" xfId="0" applyNumberFormat="1" applyBorder="1"/>
    <xf numFmtId="49" fontId="0" fillId="0" borderId="2" xfId="0" applyNumberFormat="1" applyBorder="1"/>
    <xf numFmtId="49" fontId="0" fillId="0" borderId="12" xfId="0" applyNumberFormat="1" applyBorder="1"/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2" xfId="0" applyBorder="1" applyAlignment="1">
      <alignment horizontal="left"/>
    </xf>
    <xf numFmtId="49" fontId="0" fillId="0" borderId="11" xfId="0" applyNumberFormat="1" applyBorder="1" applyAlignment="1">
      <alignment horizontal="left"/>
    </xf>
    <xf numFmtId="49" fontId="0" fillId="0" borderId="2" xfId="0" applyNumberFormat="1" applyBorder="1" applyAlignment="1">
      <alignment horizontal="left"/>
    </xf>
    <xf numFmtId="49" fontId="0" fillId="0" borderId="12" xfId="0" applyNumberFormat="1" applyBorder="1" applyAlignment="1">
      <alignment horizontal="left"/>
    </xf>
    <xf numFmtId="0" fontId="0" fillId="0" borderId="0" xfId="0" applyAlignment="1">
      <alignment horizontal="center"/>
    </xf>
    <xf numFmtId="44" fontId="0" fillId="3" borderId="1" xfId="7" applyFont="1" applyFill="1" applyBorder="1" applyAlignment="1">
      <alignment horizontal="center"/>
    </xf>
    <xf numFmtId="44" fontId="0" fillId="3" borderId="2" xfId="7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1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49" fontId="0" fillId="0" borderId="11" xfId="0" applyNumberForma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</cellXfs>
  <cellStyles count="9">
    <cellStyle name="Currency" xfId="7" builtinId="4"/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Hyperlink" xfId="8" builtinId="8"/>
    <cellStyle name="Normal" xfId="0" builtinId="0"/>
  </cellStyles>
  <dxfs count="13">
    <dxf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rgb="FFFF0000"/>
        </patternFill>
      </fill>
      <alignment horizontal="center" vertical="center" textRotation="0" wrapText="0" indent="0" justifyLastLine="0" shrinkToFit="0" readingOrder="0"/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2"/>
        <color theme="10"/>
        <name val="Calibri"/>
        <family val="2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3055620</xdr:colOff>
      <xdr:row>73</xdr:row>
      <xdr:rowOff>114300</xdr:rowOff>
    </xdr:from>
    <xdr:to>
      <xdr:col>6</xdr:col>
      <xdr:colOff>853913</xdr:colOff>
      <xdr:row>115</xdr:row>
      <xdr:rowOff>10240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669694-BF91-4D88-0B97-0708001BE7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91840" y="11475720"/>
          <a:ext cx="5433533" cy="821698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66</xdr:row>
      <xdr:rowOff>190500</xdr:rowOff>
    </xdr:from>
    <xdr:to>
      <xdr:col>9</xdr:col>
      <xdr:colOff>152476</xdr:colOff>
      <xdr:row>73</xdr:row>
      <xdr:rowOff>116321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4C5107F-50AF-0DF4-46DC-D61D654196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165080"/>
          <a:ext cx="10622356" cy="13126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49</xdr:row>
      <xdr:rowOff>30480</xdr:rowOff>
    </xdr:from>
    <xdr:to>
      <xdr:col>9</xdr:col>
      <xdr:colOff>1196340</xdr:colOff>
      <xdr:row>80</xdr:row>
      <xdr:rowOff>68885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BCE9B68-950B-CA3A-3143-C1F2452A2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227320"/>
          <a:ext cx="12321540" cy="61896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A394BCF-1A51-49CC-BCFB-874F9CB53DA9}" name="Table3" displayName="Table3" ref="A1:L31" totalsRowCount="1" headerRowDxfId="12" dataDxfId="11" totalsRowDxfId="10">
  <autoFilter ref="A1:L30" xr:uid="{CA394BCF-1A51-49CC-BCFB-874F9CB53DA9}"/>
  <sortState xmlns:xlrd2="http://schemas.microsoft.com/office/spreadsheetml/2017/richdata2" ref="A2:L30">
    <sortCondition ref="K1:K30"/>
  </sortState>
  <tableColumns count="12">
    <tableColumn id="1" xr3:uid="{0CA7868D-D5A8-4CAC-8542-C1A0A7126A21}" name="Name" dataDxfId="9"/>
    <tableColumn id="3" xr3:uid="{B38E5900-DF0B-41C2-9DD8-644A5F392BF2}" name="Manufacture" dataCellStyle="Normal"/>
    <tableColumn id="4" xr3:uid="{85C6E54C-03F9-40DB-97B7-308B7A74FF2C}" name="Store" dataCellStyle="Normal"/>
    <tableColumn id="2" xr3:uid="{39F0B53D-BBE1-4CAF-B6FD-DFC8CE8C98E9}" name="Quantanty" dataCellStyle="Normal"/>
    <tableColumn id="5" xr3:uid="{B7D1671A-F6D4-42C9-B57B-274F965D48CF}" name="DIRECT LINK TO PURCHASE" dataDxfId="8" totalsRowDxfId="7" dataCellStyle="Hyperlink"/>
    <tableColumn id="6" xr3:uid="{1CB5952C-6621-4EB3-A200-7A59B5B86A00}" name="Projected Unit Cost" totalsRowLabel="   " totalsRowDxfId="6" dataCellStyle="Currency"/>
    <tableColumn id="11" xr3:uid="{EFD01468-932E-475F-BB82-2C55EACD1924}" name="Projected Total Cost" totalsRowFunction="sum" dataDxfId="5" totalsRowDxfId="4" dataCellStyle="Currency">
      <calculatedColumnFormula>SUM(F2*D2)</calculatedColumnFormula>
    </tableColumn>
    <tableColumn id="12" xr3:uid="{51DA5DF1-0375-4D8D-AC1C-4555A903A4BD}" name="Actual Total Cost" dataDxfId="3" totalsRowDxfId="2" dataCellStyle="Currency"/>
    <tableColumn id="8" xr3:uid="{C269D7D7-1E89-46CA-A316-C422F4D3E274}" name="Purchase Corrections" dataCellStyle="Normal"/>
    <tableColumn id="9" xr3:uid="{C7CF9244-1144-4DB1-A3CF-C279046CD980}" name="Updated Count" dataCellStyle="Normal"/>
    <tableColumn id="10" xr3:uid="{7266BAA7-C6F8-4368-97E5-213D57014B19}" name="Phase" dataDxfId="1" totalsRowDxfId="0"/>
    <tableColumn id="7" xr3:uid="{A8849861-EFC0-4D23-BF2F-BE2EADE7EDD6}" name="Comments" dataCellStyle="Normal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shorturl.at/GSY25" TargetMode="External"/><Relationship Id="rId13" Type="http://schemas.openxmlformats.org/officeDocument/2006/relationships/hyperlink" Target="https://shorturl.at/gqFIS" TargetMode="External"/><Relationship Id="rId3" Type="http://schemas.openxmlformats.org/officeDocument/2006/relationships/hyperlink" Target="https://shorturl.at/bnFNU" TargetMode="External"/><Relationship Id="rId7" Type="http://schemas.openxmlformats.org/officeDocument/2006/relationships/hyperlink" Target="https://shorturl.at/LM125" TargetMode="External"/><Relationship Id="rId12" Type="http://schemas.openxmlformats.org/officeDocument/2006/relationships/hyperlink" Target="https://shorturl.at/gqFIS" TargetMode="External"/><Relationship Id="rId2" Type="http://schemas.openxmlformats.org/officeDocument/2006/relationships/hyperlink" Target="https://shorturl.at/sDFJN" TargetMode="External"/><Relationship Id="rId16" Type="http://schemas.openxmlformats.org/officeDocument/2006/relationships/table" Target="../tables/table1.xml"/><Relationship Id="rId1" Type="http://schemas.openxmlformats.org/officeDocument/2006/relationships/hyperlink" Target="https://shorturl.at/BU679" TargetMode="External"/><Relationship Id="rId6" Type="http://schemas.openxmlformats.org/officeDocument/2006/relationships/hyperlink" Target="https://shorturl.at/iyHLQ" TargetMode="External"/><Relationship Id="rId11" Type="http://schemas.openxmlformats.org/officeDocument/2006/relationships/hyperlink" Target="https://shorturl.at/fwDGM" TargetMode="External"/><Relationship Id="rId5" Type="http://schemas.openxmlformats.org/officeDocument/2006/relationships/hyperlink" Target="https://shorturl.at/jmvyS" TargetMode="External"/><Relationship Id="rId15" Type="http://schemas.openxmlformats.org/officeDocument/2006/relationships/hyperlink" Target="https://shorturl.at/ejktV" TargetMode="External"/><Relationship Id="rId10" Type="http://schemas.openxmlformats.org/officeDocument/2006/relationships/hyperlink" Target="https://shorturl.at/hyD12" TargetMode="External"/><Relationship Id="rId4" Type="http://schemas.openxmlformats.org/officeDocument/2006/relationships/hyperlink" Target="https://shorturl.at/gsCO7" TargetMode="External"/><Relationship Id="rId9" Type="http://schemas.openxmlformats.org/officeDocument/2006/relationships/hyperlink" Target="https://shorturl.at/tvzGZ" TargetMode="External"/><Relationship Id="rId14" Type="http://schemas.openxmlformats.org/officeDocument/2006/relationships/hyperlink" Target="https://shorturl.at/gD03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L68"/>
  <sheetViews>
    <sheetView tabSelected="1" topLeftCell="A4" zoomScaleNormal="100" workbookViewId="0">
      <selection activeCell="N29" sqref="N29"/>
    </sheetView>
  </sheetViews>
  <sheetFormatPr defaultColWidth="11" defaultRowHeight="15.75" x14ac:dyDescent="0.25"/>
  <cols>
    <col min="1" max="1" width="3.125" customWidth="1"/>
    <col min="2" max="2" width="54.375" customWidth="1"/>
    <col min="3" max="3" width="8.125" bestFit="1" customWidth="1"/>
    <col min="4" max="4" width="16.625" bestFit="1" customWidth="1"/>
    <col min="5" max="5" width="11.25" bestFit="1" customWidth="1"/>
    <col min="6" max="6" width="9.875" customWidth="1"/>
    <col min="7" max="7" width="12.125" bestFit="1" customWidth="1"/>
    <col min="10" max="10" width="23.875" customWidth="1"/>
    <col min="11" max="11" width="8.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0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E42</f>
        <v>15467.89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E51</f>
        <v>4915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SUM(H8+H7)</f>
        <v>20382.89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s="40" customFormat="1" ht="22.5" x14ac:dyDescent="0.25">
      <c r="A12" s="36"/>
      <c r="B12" s="37" t="s">
        <v>13</v>
      </c>
      <c r="C12" s="38" t="s">
        <v>14</v>
      </c>
      <c r="D12" s="38" t="s">
        <v>15</v>
      </c>
      <c r="E12" s="38" t="s">
        <v>16</v>
      </c>
      <c r="F12" s="105" t="s">
        <v>17</v>
      </c>
      <c r="G12" s="106"/>
      <c r="H12" s="106"/>
      <c r="I12" s="106"/>
      <c r="J12" s="107"/>
      <c r="K12" s="39" t="s">
        <v>18</v>
      </c>
    </row>
    <row r="13" spans="1:12" x14ac:dyDescent="0.25">
      <c r="A13" s="77"/>
      <c r="B13" s="43" t="s">
        <v>19</v>
      </c>
      <c r="C13" s="23">
        <v>1</v>
      </c>
      <c r="D13" s="19">
        <v>599</v>
      </c>
      <c r="E13" s="19">
        <f t="shared" ref="E13:E20" si="0">SUM(C13*D13)</f>
        <v>599</v>
      </c>
      <c r="F13" s="81"/>
      <c r="G13" s="81"/>
      <c r="H13" s="81"/>
      <c r="I13" s="81"/>
      <c r="J13" s="81"/>
      <c r="K13" s="78"/>
    </row>
    <row r="14" spans="1:12" x14ac:dyDescent="0.25">
      <c r="A14" s="3"/>
      <c r="B14" s="43" t="s">
        <v>20</v>
      </c>
      <c r="C14" s="23">
        <v>8</v>
      </c>
      <c r="D14" s="16">
        <v>139</v>
      </c>
      <c r="E14" s="16">
        <f t="shared" si="0"/>
        <v>1112</v>
      </c>
      <c r="F14" s="81"/>
      <c r="G14" s="81"/>
      <c r="H14" s="81"/>
      <c r="I14" s="81"/>
      <c r="J14" s="81"/>
      <c r="K14" s="41"/>
    </row>
    <row r="15" spans="1:12" x14ac:dyDescent="0.25">
      <c r="A15" s="3"/>
      <c r="B15" s="43" t="s">
        <v>21</v>
      </c>
      <c r="C15" s="23">
        <v>4</v>
      </c>
      <c r="D15" s="16">
        <v>330</v>
      </c>
      <c r="E15" s="16">
        <f t="shared" si="0"/>
        <v>1320</v>
      </c>
      <c r="F15" s="81"/>
      <c r="G15" s="81"/>
      <c r="H15" s="81"/>
      <c r="I15" s="81"/>
      <c r="J15" s="81"/>
      <c r="K15" s="41"/>
    </row>
    <row r="16" spans="1:12" ht="15.6" customHeight="1" x14ac:dyDescent="0.35">
      <c r="A16" s="3"/>
      <c r="B16" s="43" t="s">
        <v>22</v>
      </c>
      <c r="C16" s="23">
        <v>7</v>
      </c>
      <c r="D16" s="30">
        <v>40</v>
      </c>
      <c r="E16" s="16">
        <f t="shared" si="0"/>
        <v>280</v>
      </c>
      <c r="F16" s="81"/>
      <c r="G16" s="81"/>
      <c r="H16" s="81"/>
      <c r="I16" s="81"/>
      <c r="J16" s="81"/>
      <c r="K16" s="41"/>
    </row>
    <row r="17" spans="1:11" ht="16.899999999999999" customHeight="1" x14ac:dyDescent="0.25">
      <c r="A17" s="3"/>
      <c r="B17" s="44" t="s">
        <v>23</v>
      </c>
      <c r="C17" s="29">
        <v>1</v>
      </c>
      <c r="D17" s="16">
        <v>159</v>
      </c>
      <c r="E17" s="16">
        <f t="shared" si="0"/>
        <v>159</v>
      </c>
      <c r="F17" s="81"/>
      <c r="G17" s="81"/>
      <c r="H17" s="81"/>
      <c r="I17" s="81"/>
      <c r="J17" s="81"/>
      <c r="K17" s="41"/>
    </row>
    <row r="18" spans="1:11" ht="16.899999999999999" customHeight="1" x14ac:dyDescent="0.25">
      <c r="A18" s="3"/>
      <c r="B18" s="45" t="s">
        <v>24</v>
      </c>
      <c r="C18" s="29">
        <v>7</v>
      </c>
      <c r="D18" s="16">
        <v>199</v>
      </c>
      <c r="E18" s="16">
        <f t="shared" si="0"/>
        <v>1393</v>
      </c>
      <c r="F18" s="81"/>
      <c r="G18" s="81"/>
      <c r="H18" s="81"/>
      <c r="I18" s="81"/>
      <c r="J18" s="81"/>
      <c r="K18" s="41"/>
    </row>
    <row r="19" spans="1:11" ht="16.899999999999999" customHeight="1" x14ac:dyDescent="0.25">
      <c r="A19" s="3"/>
      <c r="B19" s="64" t="s">
        <v>25</v>
      </c>
      <c r="C19" s="66">
        <v>4</v>
      </c>
      <c r="D19" s="65">
        <v>79</v>
      </c>
      <c r="E19" s="16">
        <f t="shared" si="0"/>
        <v>316</v>
      </c>
      <c r="F19" s="94"/>
      <c r="G19" s="95"/>
      <c r="H19" s="95"/>
      <c r="I19" s="95"/>
      <c r="J19" s="96"/>
      <c r="K19" s="41" t="s">
        <v>26</v>
      </c>
    </row>
    <row r="20" spans="1:11" ht="16.899999999999999" customHeight="1" x14ac:dyDescent="0.25">
      <c r="A20" s="3"/>
      <c r="B20" s="44" t="s">
        <v>27</v>
      </c>
      <c r="C20" s="29">
        <v>8</v>
      </c>
      <c r="D20" s="16">
        <v>69</v>
      </c>
      <c r="E20" s="16">
        <f t="shared" si="0"/>
        <v>552</v>
      </c>
      <c r="F20" s="94"/>
      <c r="G20" s="95"/>
      <c r="H20" s="95"/>
      <c r="I20" s="95"/>
      <c r="J20" s="96"/>
      <c r="K20" s="41"/>
    </row>
    <row r="21" spans="1:11" x14ac:dyDescent="0.25">
      <c r="A21" s="3"/>
      <c r="B21" s="46" t="s">
        <v>28</v>
      </c>
      <c r="C21" s="23">
        <v>2</v>
      </c>
      <c r="D21" s="19">
        <v>187</v>
      </c>
      <c r="E21" s="16">
        <f>SUM(C21*D21)</f>
        <v>374</v>
      </c>
      <c r="F21" s="91"/>
      <c r="G21" s="92"/>
      <c r="H21" s="92"/>
      <c r="I21" s="92"/>
      <c r="J21" s="93"/>
      <c r="K21" s="42">
        <v>45132</v>
      </c>
    </row>
    <row r="22" spans="1:11" x14ac:dyDescent="0.25">
      <c r="A22" s="3"/>
      <c r="B22" s="48" t="s">
        <v>29</v>
      </c>
      <c r="C22" s="23">
        <v>1</v>
      </c>
      <c r="D22" s="16">
        <v>129</v>
      </c>
      <c r="E22" s="16">
        <f>SUM(C22*D22)</f>
        <v>129</v>
      </c>
      <c r="F22" s="102"/>
      <c r="G22" s="103"/>
      <c r="H22" s="103"/>
      <c r="I22" s="103"/>
      <c r="J22" s="104"/>
      <c r="K22" s="41"/>
    </row>
    <row r="23" spans="1:11" ht="15.6" customHeight="1" x14ac:dyDescent="0.25">
      <c r="A23" s="3"/>
      <c r="B23" s="48" t="s">
        <v>30</v>
      </c>
      <c r="C23" s="23">
        <v>1</v>
      </c>
      <c r="D23" s="16">
        <v>94.99</v>
      </c>
      <c r="E23" s="16">
        <f t="shared" ref="E23:E31" si="1">SUM(C23*D23)</f>
        <v>94.99</v>
      </c>
      <c r="F23" s="88"/>
      <c r="G23" s="89"/>
      <c r="H23" s="89"/>
      <c r="I23" s="89"/>
      <c r="J23" s="90"/>
      <c r="K23" s="41"/>
    </row>
    <row r="24" spans="1:11" ht="15.6" customHeight="1" x14ac:dyDescent="0.25">
      <c r="A24" s="3"/>
      <c r="B24" s="21" t="s">
        <v>31</v>
      </c>
      <c r="C24" s="23">
        <v>12</v>
      </c>
      <c r="D24" s="16">
        <v>99</v>
      </c>
      <c r="E24" s="16">
        <f t="shared" si="1"/>
        <v>1188</v>
      </c>
      <c r="F24" s="88"/>
      <c r="G24" s="89"/>
      <c r="H24" s="89"/>
      <c r="I24" s="89"/>
      <c r="J24" s="90"/>
      <c r="K24" s="41"/>
    </row>
    <row r="25" spans="1:11" ht="15.6" customHeight="1" x14ac:dyDescent="0.25">
      <c r="A25" s="3"/>
      <c r="B25" s="21" t="s">
        <v>32</v>
      </c>
      <c r="C25" s="23">
        <v>9</v>
      </c>
      <c r="D25" s="16">
        <v>179</v>
      </c>
      <c r="E25" s="16">
        <f t="shared" si="1"/>
        <v>1611</v>
      </c>
      <c r="F25" s="88"/>
      <c r="G25" s="89"/>
      <c r="H25" s="89"/>
      <c r="I25" s="89"/>
      <c r="J25" s="90"/>
      <c r="K25" s="41"/>
    </row>
    <row r="26" spans="1:11" ht="15.6" customHeight="1" x14ac:dyDescent="0.25">
      <c r="A26" s="3"/>
      <c r="B26" s="43" t="s">
        <v>33</v>
      </c>
      <c r="C26" s="23">
        <v>4</v>
      </c>
      <c r="D26" s="16">
        <v>449</v>
      </c>
      <c r="E26" s="16">
        <f t="shared" si="1"/>
        <v>1796</v>
      </c>
      <c r="F26" s="85"/>
      <c r="G26" s="86"/>
      <c r="H26" s="86"/>
      <c r="I26" s="86"/>
      <c r="J26" s="87"/>
      <c r="K26" s="41"/>
    </row>
    <row r="27" spans="1:11" ht="15.6" customHeight="1" x14ac:dyDescent="0.25">
      <c r="A27" s="3"/>
      <c r="B27" s="21" t="s">
        <v>34</v>
      </c>
      <c r="C27" s="23">
        <v>1</v>
      </c>
      <c r="D27" s="16">
        <v>129</v>
      </c>
      <c r="E27" s="16">
        <f t="shared" si="1"/>
        <v>129</v>
      </c>
      <c r="F27" s="88"/>
      <c r="G27" s="89"/>
      <c r="H27" s="89"/>
      <c r="I27" s="89"/>
      <c r="J27" s="90"/>
      <c r="K27" s="41"/>
    </row>
    <row r="28" spans="1:11" ht="15.6" customHeight="1" x14ac:dyDescent="0.25">
      <c r="A28" s="3"/>
      <c r="B28" s="21" t="s">
        <v>35</v>
      </c>
      <c r="C28" s="23">
        <v>1</v>
      </c>
      <c r="D28" s="16">
        <v>399</v>
      </c>
      <c r="E28" s="16">
        <f t="shared" si="1"/>
        <v>399</v>
      </c>
      <c r="F28" s="88"/>
      <c r="G28" s="89"/>
      <c r="H28" s="89"/>
      <c r="I28" s="89"/>
      <c r="J28" s="90"/>
      <c r="K28" s="41"/>
    </row>
    <row r="29" spans="1:11" ht="15.6" customHeight="1" x14ac:dyDescent="0.25">
      <c r="A29" s="3"/>
      <c r="B29" s="43" t="s">
        <v>36</v>
      </c>
      <c r="C29" s="23">
        <v>1</v>
      </c>
      <c r="D29" s="16">
        <v>299</v>
      </c>
      <c r="E29" s="16">
        <f t="shared" si="1"/>
        <v>299</v>
      </c>
      <c r="F29" s="85"/>
      <c r="G29" s="86"/>
      <c r="H29" s="86"/>
      <c r="I29" s="86"/>
      <c r="J29" s="87"/>
      <c r="K29" s="41"/>
    </row>
    <row r="30" spans="1:11" x14ac:dyDescent="0.25">
      <c r="A30" s="3"/>
      <c r="B30" s="43" t="s">
        <v>37</v>
      </c>
      <c r="C30" s="23">
        <v>4</v>
      </c>
      <c r="D30" s="16">
        <v>201</v>
      </c>
      <c r="E30" s="16">
        <f t="shared" si="1"/>
        <v>804</v>
      </c>
      <c r="F30" s="85"/>
      <c r="G30" s="86"/>
      <c r="H30" s="86"/>
      <c r="I30" s="86"/>
      <c r="J30" s="87"/>
      <c r="K30" s="42" t="s">
        <v>38</v>
      </c>
    </row>
    <row r="31" spans="1:11" x14ac:dyDescent="0.25">
      <c r="A31" s="3"/>
      <c r="B31" s="21" t="s">
        <v>121</v>
      </c>
      <c r="C31" s="23">
        <v>6</v>
      </c>
      <c r="D31" s="16">
        <v>125</v>
      </c>
      <c r="E31" s="16">
        <f t="shared" si="1"/>
        <v>750</v>
      </c>
      <c r="F31" s="49"/>
      <c r="G31" s="50"/>
      <c r="H31" s="50"/>
      <c r="I31" s="50"/>
      <c r="J31" s="51"/>
      <c r="K31" s="42"/>
    </row>
    <row r="32" spans="1:11" ht="15.6" customHeight="1" x14ac:dyDescent="0.25">
      <c r="A32" s="3"/>
      <c r="B32" s="21" t="s">
        <v>39</v>
      </c>
      <c r="C32" s="23">
        <v>9</v>
      </c>
      <c r="D32" s="16">
        <v>30</v>
      </c>
      <c r="E32" s="16">
        <f t="shared" ref="E32:E41" si="2">SUM(C32*D32)</f>
        <v>270</v>
      </c>
      <c r="F32" s="85"/>
      <c r="G32" s="86"/>
      <c r="H32" s="86"/>
      <c r="I32" s="86"/>
      <c r="J32" s="87"/>
      <c r="K32" s="41"/>
    </row>
    <row r="33" spans="1:11" ht="15.6" customHeight="1" x14ac:dyDescent="0.25">
      <c r="A33" s="3"/>
      <c r="B33" s="21" t="s">
        <v>40</v>
      </c>
      <c r="C33" s="23">
        <v>1</v>
      </c>
      <c r="D33" s="16">
        <v>12</v>
      </c>
      <c r="E33" s="16">
        <f t="shared" si="2"/>
        <v>12</v>
      </c>
      <c r="F33" s="85"/>
      <c r="G33" s="86"/>
      <c r="H33" s="86"/>
      <c r="I33" s="86"/>
      <c r="J33" s="87"/>
      <c r="K33" s="41"/>
    </row>
    <row r="34" spans="1:11" ht="15.6" customHeight="1" x14ac:dyDescent="0.25">
      <c r="A34" s="3"/>
      <c r="B34" s="21" t="s">
        <v>41</v>
      </c>
      <c r="C34" s="23">
        <v>1</v>
      </c>
      <c r="D34" s="16">
        <v>59</v>
      </c>
      <c r="E34" s="16">
        <f t="shared" si="2"/>
        <v>59</v>
      </c>
      <c r="F34" s="49"/>
      <c r="G34" s="50"/>
      <c r="H34" s="50"/>
      <c r="I34" s="50"/>
      <c r="J34" s="51"/>
      <c r="K34" s="41"/>
    </row>
    <row r="35" spans="1:11" ht="15.6" customHeight="1" x14ac:dyDescent="0.25">
      <c r="A35" s="3"/>
      <c r="B35" s="21" t="s">
        <v>42</v>
      </c>
      <c r="C35" s="23">
        <v>2</v>
      </c>
      <c r="D35" s="16">
        <v>12.99</v>
      </c>
      <c r="E35" s="16">
        <f t="shared" si="2"/>
        <v>25.98</v>
      </c>
      <c r="F35" s="49"/>
      <c r="G35" s="50"/>
      <c r="H35" s="50"/>
      <c r="I35" s="50"/>
      <c r="J35" s="51"/>
      <c r="K35" s="41"/>
    </row>
    <row r="36" spans="1:11" ht="15.6" customHeight="1" x14ac:dyDescent="0.25">
      <c r="A36" s="3"/>
      <c r="B36" s="4" t="s">
        <v>43</v>
      </c>
      <c r="C36" s="23">
        <v>2</v>
      </c>
      <c r="D36" s="16">
        <v>199</v>
      </c>
      <c r="E36" s="16">
        <f t="shared" si="2"/>
        <v>398</v>
      </c>
      <c r="F36" s="49"/>
      <c r="G36" s="50"/>
      <c r="H36" s="50"/>
      <c r="I36" s="50"/>
      <c r="J36" s="51"/>
      <c r="K36" s="41"/>
    </row>
    <row r="37" spans="1:11" ht="15.6" customHeight="1" x14ac:dyDescent="0.25">
      <c r="A37" s="3"/>
      <c r="B37" s="21" t="s">
        <v>44</v>
      </c>
      <c r="C37" s="23">
        <v>1</v>
      </c>
      <c r="D37" s="16">
        <v>174</v>
      </c>
      <c r="E37" s="16">
        <f t="shared" si="2"/>
        <v>174</v>
      </c>
      <c r="F37" s="49"/>
      <c r="G37" s="50"/>
      <c r="H37" s="50"/>
      <c r="I37" s="50"/>
      <c r="J37" s="51"/>
      <c r="K37" s="41"/>
    </row>
    <row r="38" spans="1:11" ht="15.6" customHeight="1" x14ac:dyDescent="0.25">
      <c r="A38" s="3"/>
      <c r="B38" s="21" t="s">
        <v>45</v>
      </c>
      <c r="C38" s="23">
        <v>8</v>
      </c>
      <c r="D38" s="16">
        <v>9.99</v>
      </c>
      <c r="E38" s="16">
        <f t="shared" si="2"/>
        <v>79.92</v>
      </c>
      <c r="F38" s="49"/>
      <c r="G38" s="50"/>
      <c r="H38" s="50"/>
      <c r="I38" s="50"/>
      <c r="J38" s="51"/>
      <c r="K38" s="41"/>
    </row>
    <row r="39" spans="1:11" ht="15.6" customHeight="1" x14ac:dyDescent="0.25">
      <c r="A39" s="3"/>
      <c r="B39" s="4" t="s">
        <v>46</v>
      </c>
      <c r="C39" s="23">
        <v>1</v>
      </c>
      <c r="D39" s="16">
        <v>700</v>
      </c>
      <c r="E39" s="16">
        <f t="shared" si="2"/>
        <v>700</v>
      </c>
      <c r="F39" s="49"/>
      <c r="G39" s="50"/>
      <c r="H39" s="50"/>
      <c r="I39" s="50"/>
      <c r="J39" s="51"/>
      <c r="K39" s="41"/>
    </row>
    <row r="40" spans="1:11" ht="15.6" customHeight="1" x14ac:dyDescent="0.25">
      <c r="A40" s="3"/>
      <c r="B40" s="4" t="s">
        <v>47</v>
      </c>
      <c r="C40" s="23">
        <v>1</v>
      </c>
      <c r="D40" s="16">
        <v>149</v>
      </c>
      <c r="E40" s="16">
        <f t="shared" si="2"/>
        <v>149</v>
      </c>
      <c r="F40" s="49"/>
      <c r="G40" s="50"/>
      <c r="H40" s="50"/>
      <c r="I40" s="50"/>
      <c r="J40" s="51"/>
      <c r="K40" s="41"/>
    </row>
    <row r="41" spans="1:11" ht="15.6" customHeight="1" x14ac:dyDescent="0.25">
      <c r="A41" s="3"/>
      <c r="B41" s="4" t="s">
        <v>48</v>
      </c>
      <c r="C41" s="23">
        <v>5</v>
      </c>
      <c r="D41" s="16">
        <v>59</v>
      </c>
      <c r="E41" s="16">
        <f t="shared" si="2"/>
        <v>295</v>
      </c>
      <c r="F41" s="49"/>
      <c r="G41" s="50"/>
      <c r="H41" s="50"/>
      <c r="I41" s="50"/>
      <c r="J41" s="51"/>
      <c r="K41" s="41"/>
    </row>
    <row r="42" spans="1:11" ht="15.6" customHeight="1" x14ac:dyDescent="0.25">
      <c r="A42" s="3"/>
      <c r="B42" s="14" t="s">
        <v>49</v>
      </c>
      <c r="C42" s="14"/>
      <c r="D42" s="27" t="s">
        <v>50</v>
      </c>
      <c r="E42" s="17">
        <f>SUM(E13:E41)</f>
        <v>15467.89</v>
      </c>
      <c r="F42" s="82"/>
      <c r="G42" s="83"/>
      <c r="H42" s="83"/>
      <c r="I42" s="83"/>
      <c r="J42" s="84"/>
      <c r="K42" s="41"/>
    </row>
    <row r="43" spans="1:11" ht="15.6" customHeight="1" x14ac:dyDescent="0.25">
      <c r="A43" s="3"/>
      <c r="B43" s="9"/>
      <c r="C43" s="9"/>
      <c r="D43" s="9" t="s">
        <v>51</v>
      </c>
      <c r="E43" s="18"/>
      <c r="F43" s="9"/>
      <c r="G43" s="9"/>
      <c r="H43" s="9"/>
      <c r="I43" s="9"/>
      <c r="J43" s="9"/>
      <c r="K43" s="10"/>
    </row>
    <row r="44" spans="1:11" x14ac:dyDescent="0.25">
      <c r="A44" s="3"/>
      <c r="B44" s="11" t="s">
        <v>52</v>
      </c>
      <c r="C44" s="9"/>
      <c r="D44" s="9"/>
      <c r="E44" s="9"/>
      <c r="F44" s="9"/>
      <c r="G44" s="9"/>
      <c r="H44" s="9"/>
      <c r="I44" s="9"/>
      <c r="J44" s="9"/>
      <c r="K44" s="10"/>
    </row>
    <row r="45" spans="1:11" x14ac:dyDescent="0.25">
      <c r="A45" s="3"/>
      <c r="B45" s="4" t="s">
        <v>53</v>
      </c>
      <c r="C45" s="5" t="s">
        <v>14</v>
      </c>
      <c r="D45" s="5" t="s">
        <v>15</v>
      </c>
      <c r="E45" s="5" t="s">
        <v>16</v>
      </c>
      <c r="F45" s="81" t="s">
        <v>17</v>
      </c>
      <c r="G45" s="81"/>
      <c r="H45" s="81"/>
      <c r="I45" s="81"/>
      <c r="J45" s="81"/>
      <c r="K45" s="10"/>
    </row>
    <row r="46" spans="1:11" x14ac:dyDescent="0.25">
      <c r="A46" s="3"/>
      <c r="B46" s="4" t="s">
        <v>54</v>
      </c>
      <c r="C46" s="5">
        <v>8</v>
      </c>
      <c r="D46" s="16">
        <v>364.25</v>
      </c>
      <c r="E46" s="16">
        <f>SUM(C46*D46)</f>
        <v>2914</v>
      </c>
      <c r="F46" s="81"/>
      <c r="G46" s="81"/>
      <c r="H46" s="81"/>
      <c r="I46" s="81"/>
      <c r="J46" s="81"/>
      <c r="K46" s="10"/>
    </row>
    <row r="47" spans="1:11" x14ac:dyDescent="0.25">
      <c r="A47" s="3"/>
      <c r="B47" s="4" t="s">
        <v>122</v>
      </c>
      <c r="C47" s="5">
        <v>29</v>
      </c>
      <c r="D47" s="16">
        <v>69</v>
      </c>
      <c r="E47" s="16">
        <f>SUM(C47*D47)</f>
        <v>2001</v>
      </c>
      <c r="F47" s="81"/>
      <c r="G47" s="81"/>
      <c r="H47" s="81"/>
      <c r="I47" s="81"/>
      <c r="J47" s="81"/>
      <c r="K47" s="10"/>
    </row>
    <row r="48" spans="1:11" ht="13.9" customHeight="1" x14ac:dyDescent="0.25">
      <c r="A48" s="3"/>
      <c r="B48" s="4" t="s">
        <v>55</v>
      </c>
      <c r="C48" s="5">
        <v>10</v>
      </c>
      <c r="D48" s="16">
        <v>0</v>
      </c>
      <c r="E48" s="16">
        <f>SUM(C48*D48)</f>
        <v>0</v>
      </c>
      <c r="F48" s="81"/>
      <c r="G48" s="81"/>
      <c r="H48" s="81"/>
      <c r="I48" s="81"/>
      <c r="J48" s="81"/>
      <c r="K48" s="10"/>
    </row>
    <row r="49" spans="1:11" x14ac:dyDescent="0.25">
      <c r="A49" s="3"/>
      <c r="B49" s="4" t="s">
        <v>56</v>
      </c>
      <c r="C49" s="5">
        <v>29</v>
      </c>
      <c r="D49" s="16">
        <v>0</v>
      </c>
      <c r="E49" s="16">
        <f>SUM(C49*D49)</f>
        <v>0</v>
      </c>
      <c r="F49" s="81"/>
      <c r="G49" s="81"/>
      <c r="H49" s="81"/>
      <c r="I49" s="81"/>
      <c r="J49" s="81"/>
      <c r="K49" s="10"/>
    </row>
    <row r="50" spans="1:11" x14ac:dyDescent="0.25">
      <c r="A50" s="3"/>
      <c r="B50" s="4"/>
      <c r="C50" s="5"/>
      <c r="D50" s="16"/>
      <c r="E50" s="16"/>
      <c r="F50" s="79"/>
      <c r="G50" s="79"/>
      <c r="H50" s="79"/>
      <c r="I50" s="79"/>
      <c r="J50" s="79"/>
      <c r="K50" s="10"/>
    </row>
    <row r="51" spans="1:11" x14ac:dyDescent="0.25">
      <c r="A51" s="3"/>
      <c r="B51" s="14" t="s">
        <v>49</v>
      </c>
      <c r="C51" s="14"/>
      <c r="D51" s="14"/>
      <c r="E51" s="22">
        <f>SUM(E46:E49)</f>
        <v>4915</v>
      </c>
      <c r="F51" s="80" t="s">
        <v>57</v>
      </c>
      <c r="G51" s="80"/>
      <c r="H51" s="80"/>
      <c r="I51" s="80"/>
      <c r="J51" s="80"/>
      <c r="K51" s="10"/>
    </row>
    <row r="52" spans="1:11" x14ac:dyDescent="0.25">
      <c r="A52" s="3"/>
      <c r="B52" s="2"/>
      <c r="C52" s="2"/>
      <c r="D52" s="2"/>
      <c r="E52" s="2"/>
      <c r="F52" s="2"/>
      <c r="G52" s="2"/>
      <c r="H52" s="2"/>
      <c r="I52" s="2"/>
      <c r="J52" s="2"/>
      <c r="K52" s="10"/>
    </row>
    <row r="53" spans="1:11" hidden="1" x14ac:dyDescent="0.25">
      <c r="A53" s="3"/>
      <c r="B53" s="15"/>
      <c r="C53" s="15"/>
      <c r="D53" s="15"/>
      <c r="E53" s="15"/>
      <c r="F53" s="15"/>
      <c r="G53" s="15"/>
      <c r="H53" s="15"/>
      <c r="I53" s="15"/>
      <c r="J53" s="15"/>
      <c r="K53" s="10"/>
    </row>
    <row r="54" spans="1:11" hidden="1" x14ac:dyDescent="0.25">
      <c r="A54" s="3"/>
      <c r="K54" s="10"/>
    </row>
    <row r="55" spans="1:11" hidden="1" x14ac:dyDescent="0.25">
      <c r="A55" s="3"/>
      <c r="K55" s="10"/>
    </row>
    <row r="56" spans="1:11" hidden="1" x14ac:dyDescent="0.25">
      <c r="A56" s="3"/>
      <c r="K56" s="10"/>
    </row>
    <row r="57" spans="1:11" hidden="1" x14ac:dyDescent="0.25">
      <c r="A57" s="3"/>
      <c r="K57" s="10"/>
    </row>
    <row r="58" spans="1:11" hidden="1" x14ac:dyDescent="0.25">
      <c r="A58" s="3"/>
      <c r="K58" s="10"/>
    </row>
    <row r="59" spans="1:11" hidden="1" x14ac:dyDescent="0.25">
      <c r="A59" s="3"/>
      <c r="K59" s="10"/>
    </row>
    <row r="60" spans="1:11" hidden="1" x14ac:dyDescent="0.25">
      <c r="A60" s="3"/>
      <c r="K60" s="10"/>
    </row>
    <row r="61" spans="1:11" hidden="1" x14ac:dyDescent="0.25">
      <c r="A61" s="3"/>
      <c r="K61" s="10"/>
    </row>
    <row r="62" spans="1:11" hidden="1" x14ac:dyDescent="0.25">
      <c r="A62" s="3"/>
      <c r="K62" s="10"/>
    </row>
    <row r="63" spans="1:11" hidden="1" x14ac:dyDescent="0.25">
      <c r="A63" s="3"/>
      <c r="K63" s="10"/>
    </row>
    <row r="64" spans="1:11" hidden="1" x14ac:dyDescent="0.25">
      <c r="A64" s="3"/>
      <c r="K64" s="10"/>
    </row>
    <row r="65" spans="1:11" hidden="1" x14ac:dyDescent="0.25">
      <c r="A65" s="3"/>
      <c r="K65" s="10"/>
    </row>
    <row r="66" spans="1:11" x14ac:dyDescent="0.25">
      <c r="A66" s="3"/>
      <c r="K66" s="10"/>
    </row>
    <row r="67" spans="1:11" x14ac:dyDescent="0.25">
      <c r="A67" s="12"/>
      <c r="K67" s="13"/>
    </row>
    <row r="68" spans="1:11" x14ac:dyDescent="0.25">
      <c r="A68" s="15"/>
      <c r="K68" s="15"/>
    </row>
  </sheetData>
  <autoFilter ref="B11:K11" xr:uid="{00000000-0001-0000-0000-000000000000}"/>
  <mergeCells count="35">
    <mergeCell ref="A1:J2"/>
    <mergeCell ref="H7:J7"/>
    <mergeCell ref="H8:J8"/>
    <mergeCell ref="H9:J9"/>
    <mergeCell ref="F24:J24"/>
    <mergeCell ref="F15:J15"/>
    <mergeCell ref="F13:J13"/>
    <mergeCell ref="C7:E7"/>
    <mergeCell ref="C8:E8"/>
    <mergeCell ref="C9:E9"/>
    <mergeCell ref="F22:J22"/>
    <mergeCell ref="F12:J12"/>
    <mergeCell ref="F21:J21"/>
    <mergeCell ref="F23:J23"/>
    <mergeCell ref="F49:J49"/>
    <mergeCell ref="F19:J19"/>
    <mergeCell ref="F18:J18"/>
    <mergeCell ref="F20:J20"/>
    <mergeCell ref="F25:J25"/>
    <mergeCell ref="F51:J51"/>
    <mergeCell ref="F14:J14"/>
    <mergeCell ref="F48:J48"/>
    <mergeCell ref="F45:J45"/>
    <mergeCell ref="F47:J47"/>
    <mergeCell ref="F46:J46"/>
    <mergeCell ref="F42:J42"/>
    <mergeCell ref="F29:J29"/>
    <mergeCell ref="F27:J27"/>
    <mergeCell ref="F26:J26"/>
    <mergeCell ref="F33:J33"/>
    <mergeCell ref="F32:J32"/>
    <mergeCell ref="F30:J30"/>
    <mergeCell ref="F28:J28"/>
    <mergeCell ref="F17:J17"/>
    <mergeCell ref="F16:J16"/>
  </mergeCells>
  <phoneticPr fontId="7" type="noConversion"/>
  <conditionalFormatting sqref="B14">
    <cfRule type="colorScale" priority="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4">
    <cfRule type="colorScale" priority="4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4:B35">
    <cfRule type="colorScale" priority="2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6">
    <cfRule type="colorScale" priority="2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9:B41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7:D37 C38:D38 B37:B38">
    <cfRule type="colorScale" priority="1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46:J50">
    <cfRule type="colorScale" priority="4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">
    <cfRule type="colorScale" priority="3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5:C18 C13 C20:C30 C32:C33">
    <cfRule type="colorScale" priority="19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6">
    <cfRule type="colorScale" priority="2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7:C38">
    <cfRule type="colorScale" priority="19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9:C40">
    <cfRule type="colorScale" priority="1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41">
    <cfRule type="colorScale" priority="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46:C50">
    <cfRule type="colorScale" priority="4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:D14"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4:D35">
    <cfRule type="colorScale" priority="2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6:D36">
    <cfRule type="colorScale" priority="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9:D40">
    <cfRule type="colorScale" priority="1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41:D41"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4:J24 B13:J13 B30:F30 B29:J29 B28:F28 B21:J23 B20:F20 E14:J14 B25:J27 B15:J18 B19 E19:F19 E34:F41 B32:F33 E31:F31">
    <cfRule type="colorScale" priority="18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4">
    <cfRule type="colorScale" priority="3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9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5:D18 D13 D20:D30 D32:D33">
    <cfRule type="colorScale" priority="19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34:D35">
    <cfRule type="colorScale" priority="3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36">
    <cfRule type="colorScale" priority="2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37:D38">
    <cfRule type="colorScale" priority="20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39:D40">
    <cfRule type="colorScale" priority="1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41">
    <cfRule type="colorScale" priority="1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1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46:D50">
    <cfRule type="colorScale" priority="4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3:E41">
    <cfRule type="colorScale" priority="29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31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1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31:D31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7">
      <colorScale>
        <cfvo type="min"/>
        <cfvo type="max"/>
        <color rgb="FF63BE7B"/>
        <color rgb="FFFFEF9C"/>
      </colorScale>
    </cfRule>
  </conditionalFormatting>
  <conditionalFormatting sqref="D31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rintOptions headings="1"/>
  <pageMargins left="0.75" right="0.75" top="1" bottom="1" header="0.5" footer="0.5"/>
  <pageSetup scale="47" orientation="portrait" blackAndWhite="1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04A23-EBBC-47ED-81DF-343C14378319}">
  <sheetPr>
    <tabColor theme="5"/>
  </sheetPr>
  <dimension ref="A1:L50"/>
  <sheetViews>
    <sheetView topLeftCell="A15" workbookViewId="0">
      <selection activeCell="B30" sqref="B30:E30"/>
    </sheetView>
  </sheetViews>
  <sheetFormatPr defaultColWidth="11" defaultRowHeight="15.75" x14ac:dyDescent="0.25"/>
  <cols>
    <col min="1" max="1" width="3.125" customWidth="1"/>
    <col min="2" max="2" width="57.75" customWidth="1"/>
    <col min="3" max="3" width="8.125" bestFit="1" customWidth="1"/>
    <col min="4" max="4" width="21.5" customWidth="1"/>
    <col min="5" max="5" width="11.25" bestFit="1" customWidth="1"/>
    <col min="6" max="6" width="9.875" customWidth="1"/>
    <col min="7" max="7" width="12.125" bestFit="1" customWidth="1"/>
    <col min="10" max="10" width="69.25" customWidth="1"/>
    <col min="11" max="11" width="49.8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58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E27</f>
        <v>6101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E48</f>
        <v>0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SUM(H8+H7)</f>
        <v>6101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x14ac:dyDescent="0.25">
      <c r="A12" s="3"/>
      <c r="B12" s="4" t="s">
        <v>13</v>
      </c>
      <c r="C12" s="5" t="s">
        <v>14</v>
      </c>
      <c r="D12" s="5" t="s">
        <v>15</v>
      </c>
      <c r="E12" s="5" t="s">
        <v>16</v>
      </c>
      <c r="F12" s="81" t="s">
        <v>17</v>
      </c>
      <c r="G12" s="81"/>
      <c r="H12" s="81"/>
      <c r="I12" s="81"/>
      <c r="J12" s="81"/>
      <c r="K12" s="10"/>
    </row>
    <row r="13" spans="1:12" x14ac:dyDescent="0.25">
      <c r="A13" s="3"/>
      <c r="B13" s="21" t="s">
        <v>19</v>
      </c>
      <c r="C13" s="29">
        <v>1</v>
      </c>
      <c r="D13" s="16">
        <v>599</v>
      </c>
      <c r="E13" s="16">
        <f t="shared" ref="E13:E26" si="0">SUM(C13*D13)</f>
        <v>599</v>
      </c>
      <c r="F13" s="108" t="s">
        <v>59</v>
      </c>
      <c r="G13" s="109"/>
      <c r="H13" s="109"/>
      <c r="I13" s="109"/>
      <c r="J13" s="110"/>
      <c r="K13" s="10"/>
    </row>
    <row r="14" spans="1:12" ht="15.6" customHeight="1" x14ac:dyDescent="0.25">
      <c r="A14" s="3"/>
      <c r="B14" s="21" t="s">
        <v>21</v>
      </c>
      <c r="C14" s="29">
        <v>4</v>
      </c>
      <c r="D14" s="16">
        <v>79</v>
      </c>
      <c r="E14" s="16">
        <f t="shared" si="0"/>
        <v>316</v>
      </c>
      <c r="F14" s="94" t="s">
        <v>60</v>
      </c>
      <c r="G14" s="95"/>
      <c r="H14" s="95"/>
      <c r="I14" s="95"/>
      <c r="J14" s="96"/>
      <c r="K14" s="10"/>
    </row>
    <row r="15" spans="1:12" ht="18" x14ac:dyDescent="0.35">
      <c r="A15" s="3"/>
      <c r="B15" s="21" t="s">
        <v>22</v>
      </c>
      <c r="C15" s="29">
        <v>3</v>
      </c>
      <c r="D15" s="30">
        <v>40</v>
      </c>
      <c r="E15" s="16">
        <f t="shared" si="0"/>
        <v>120</v>
      </c>
      <c r="F15" s="94" t="s">
        <v>61</v>
      </c>
      <c r="G15" s="95"/>
      <c r="H15" s="95"/>
      <c r="I15" s="95"/>
      <c r="J15" s="96"/>
      <c r="K15" s="10"/>
    </row>
    <row r="16" spans="1:12" ht="18" x14ac:dyDescent="0.35">
      <c r="A16" s="3"/>
      <c r="B16" s="28" t="s">
        <v>24</v>
      </c>
      <c r="C16" s="29">
        <v>4</v>
      </c>
      <c r="D16" s="30">
        <v>199</v>
      </c>
      <c r="E16" s="16">
        <f t="shared" si="0"/>
        <v>796</v>
      </c>
      <c r="F16" s="111"/>
      <c r="G16" s="112"/>
      <c r="H16" s="112"/>
      <c r="I16" s="112"/>
      <c r="J16" s="113"/>
      <c r="K16" s="10"/>
    </row>
    <row r="17" spans="1:11" ht="18" customHeight="1" x14ac:dyDescent="0.25">
      <c r="A17" s="3"/>
      <c r="B17" s="28" t="s">
        <v>62</v>
      </c>
      <c r="C17" s="29">
        <v>1</v>
      </c>
      <c r="D17" s="16">
        <v>159</v>
      </c>
      <c r="E17" s="16">
        <f t="shared" si="0"/>
        <v>159</v>
      </c>
      <c r="F17" s="94" t="s">
        <v>63</v>
      </c>
      <c r="G17" s="95"/>
      <c r="H17" s="95"/>
      <c r="I17" s="95"/>
      <c r="J17" s="96"/>
      <c r="K17" s="10"/>
    </row>
    <row r="18" spans="1:11" ht="18" customHeight="1" x14ac:dyDescent="0.25">
      <c r="A18" s="3"/>
      <c r="B18" s="21" t="s">
        <v>20</v>
      </c>
      <c r="C18" s="23">
        <v>2</v>
      </c>
      <c r="D18" s="16">
        <v>139</v>
      </c>
      <c r="E18" s="16">
        <f>SUM(C18*D18)</f>
        <v>278</v>
      </c>
      <c r="F18" s="94" t="s">
        <v>64</v>
      </c>
      <c r="G18" s="95"/>
      <c r="H18" s="95"/>
      <c r="I18" s="95"/>
      <c r="J18" s="96"/>
      <c r="K18" s="10"/>
    </row>
    <row r="19" spans="1:11" ht="18" customHeight="1" x14ac:dyDescent="0.25">
      <c r="A19" s="3"/>
      <c r="B19" s="28" t="s">
        <v>27</v>
      </c>
      <c r="C19" s="29">
        <v>4</v>
      </c>
      <c r="D19" s="16">
        <v>69</v>
      </c>
      <c r="E19" s="16">
        <f>SUM(C19*D19)</f>
        <v>276</v>
      </c>
      <c r="F19" s="24"/>
      <c r="G19" s="25"/>
      <c r="H19" s="25"/>
      <c r="I19" s="25"/>
      <c r="J19" s="26"/>
      <c r="K19" s="10"/>
    </row>
    <row r="20" spans="1:11" ht="18" customHeight="1" x14ac:dyDescent="0.25">
      <c r="A20" s="3"/>
      <c r="B20" s="28" t="s">
        <v>25</v>
      </c>
      <c r="C20" s="23">
        <v>4</v>
      </c>
      <c r="D20" s="16">
        <v>71</v>
      </c>
      <c r="E20" s="16">
        <f t="shared" si="0"/>
        <v>284</v>
      </c>
      <c r="F20" s="111"/>
      <c r="G20" s="112"/>
      <c r="H20" s="112"/>
      <c r="I20" s="112"/>
      <c r="J20" s="113"/>
      <c r="K20" s="10"/>
    </row>
    <row r="21" spans="1:11" ht="18" customHeight="1" x14ac:dyDescent="0.25">
      <c r="A21" s="3"/>
      <c r="B21" s="5" t="s">
        <v>28</v>
      </c>
      <c r="C21" s="23">
        <v>2</v>
      </c>
      <c r="D21" s="19">
        <v>187</v>
      </c>
      <c r="E21" s="16">
        <f t="shared" si="0"/>
        <v>374</v>
      </c>
      <c r="F21" s="91" t="s">
        <v>65</v>
      </c>
      <c r="G21" s="92"/>
      <c r="H21" s="92"/>
      <c r="I21" s="92"/>
      <c r="J21" s="93"/>
      <c r="K21" s="10"/>
    </row>
    <row r="22" spans="1:11" ht="18" customHeight="1" x14ac:dyDescent="0.25">
      <c r="A22" s="3"/>
      <c r="B22" s="21" t="s">
        <v>36</v>
      </c>
      <c r="C22" s="23">
        <v>1</v>
      </c>
      <c r="D22" s="16">
        <v>299</v>
      </c>
      <c r="E22" s="16">
        <f t="shared" si="0"/>
        <v>299</v>
      </c>
      <c r="F22" s="94" t="s">
        <v>66</v>
      </c>
      <c r="G22" s="95"/>
      <c r="H22" s="95"/>
      <c r="I22" s="95"/>
      <c r="J22" s="96"/>
      <c r="K22" s="10"/>
    </row>
    <row r="23" spans="1:11" ht="18" customHeight="1" x14ac:dyDescent="0.25">
      <c r="A23" s="3"/>
      <c r="B23" s="21" t="s">
        <v>37</v>
      </c>
      <c r="C23" s="23">
        <v>4</v>
      </c>
      <c r="D23" s="16">
        <v>201</v>
      </c>
      <c r="E23" s="16">
        <f t="shared" si="0"/>
        <v>804</v>
      </c>
      <c r="F23" s="94" t="s">
        <v>67</v>
      </c>
      <c r="G23" s="95"/>
      <c r="H23" s="95"/>
      <c r="I23" s="95"/>
      <c r="J23" s="96"/>
      <c r="K23" s="10"/>
    </row>
    <row r="24" spans="1:11" ht="18" customHeight="1" x14ac:dyDescent="0.25">
      <c r="A24" s="3"/>
      <c r="B24" s="21" t="s">
        <v>33</v>
      </c>
      <c r="C24" s="23">
        <v>4</v>
      </c>
      <c r="D24" s="16">
        <v>449</v>
      </c>
      <c r="E24" s="16">
        <f t="shared" si="0"/>
        <v>1796</v>
      </c>
      <c r="F24" s="114" t="s">
        <v>68</v>
      </c>
      <c r="G24" s="115"/>
      <c r="H24" s="115"/>
      <c r="I24" s="115"/>
      <c r="J24" s="116"/>
      <c r="K24" s="10"/>
    </row>
    <row r="25" spans="1:11" ht="18" customHeight="1" x14ac:dyDescent="0.25">
      <c r="A25" s="3"/>
      <c r="B25" s="21" t="s">
        <v>41</v>
      </c>
      <c r="C25" s="23">
        <v>1</v>
      </c>
      <c r="D25" s="16">
        <v>59</v>
      </c>
      <c r="E25" s="16">
        <f t="shared" si="0"/>
        <v>59</v>
      </c>
      <c r="F25" s="52"/>
      <c r="G25" s="53"/>
      <c r="H25" s="53"/>
      <c r="I25" s="53"/>
      <c r="J25" s="54"/>
      <c r="K25" s="10"/>
    </row>
    <row r="26" spans="1:11" ht="18" customHeight="1" x14ac:dyDescent="0.25">
      <c r="A26" s="3"/>
      <c r="B26" s="21" t="s">
        <v>42</v>
      </c>
      <c r="C26" s="23">
        <v>2</v>
      </c>
      <c r="D26" s="16">
        <v>12.99</v>
      </c>
      <c r="E26" s="16">
        <f t="shared" si="0"/>
        <v>25.98</v>
      </c>
      <c r="F26" s="52"/>
      <c r="G26" s="53"/>
      <c r="H26" s="53"/>
      <c r="I26" s="53"/>
      <c r="J26" s="54"/>
      <c r="K26" s="10"/>
    </row>
    <row r="27" spans="1:11" x14ac:dyDescent="0.25">
      <c r="A27" s="3"/>
      <c r="B27" s="14" t="s">
        <v>49</v>
      </c>
      <c r="C27" s="14"/>
      <c r="D27" s="14"/>
      <c r="E27" s="17">
        <f>SUM(E13:E24)</f>
        <v>6101</v>
      </c>
      <c r="F27" s="82"/>
      <c r="G27" s="83"/>
      <c r="H27" s="83"/>
      <c r="I27" s="83"/>
      <c r="J27" s="84"/>
      <c r="K27" s="10"/>
    </row>
    <row r="28" spans="1:11" x14ac:dyDescent="0.25">
      <c r="A28" s="3"/>
      <c r="B28" s="9"/>
      <c r="C28" s="9"/>
      <c r="D28" s="31" t="s">
        <v>51</v>
      </c>
      <c r="E28" s="18"/>
      <c r="F28" s="9"/>
      <c r="G28" s="9"/>
      <c r="H28" s="9"/>
      <c r="I28" s="9"/>
      <c r="J28" s="9"/>
      <c r="K28" s="10"/>
    </row>
    <row r="29" spans="1:11" x14ac:dyDescent="0.25">
      <c r="A29" s="3"/>
      <c r="B29" s="11"/>
      <c r="C29" s="9"/>
      <c r="D29" s="9"/>
      <c r="E29" s="9"/>
      <c r="F29" s="9"/>
      <c r="G29" s="9"/>
      <c r="H29" s="9"/>
      <c r="I29" s="9"/>
      <c r="J29" s="9"/>
      <c r="K29" s="10"/>
    </row>
    <row r="30" spans="1:11" ht="51" customHeight="1" x14ac:dyDescent="0.25">
      <c r="A30" s="3"/>
      <c r="B30" s="28"/>
      <c r="C30" s="23"/>
      <c r="D30" s="16"/>
      <c r="E30" s="32"/>
      <c r="F30" s="108"/>
      <c r="G30" s="109"/>
      <c r="H30" s="109"/>
      <c r="I30" s="109"/>
      <c r="J30" s="110"/>
      <c r="K30" s="10"/>
    </row>
    <row r="31" spans="1:11" x14ac:dyDescent="0.25">
      <c r="A31" s="3"/>
      <c r="B31" s="4"/>
      <c r="C31" s="5"/>
      <c r="D31" s="16"/>
      <c r="E31" s="16">
        <f t="shared" ref="E31:E47" si="1">SUM(C31*D31)</f>
        <v>0</v>
      </c>
      <c r="F31" s="91"/>
      <c r="G31" s="92"/>
      <c r="H31" s="92"/>
      <c r="I31" s="92"/>
      <c r="J31" s="93"/>
      <c r="K31" s="10"/>
    </row>
    <row r="32" spans="1:11" x14ac:dyDescent="0.25">
      <c r="A32" s="3"/>
      <c r="B32" s="4"/>
      <c r="C32" s="5"/>
      <c r="D32" s="16"/>
      <c r="E32" s="16">
        <f t="shared" si="1"/>
        <v>0</v>
      </c>
      <c r="F32" s="91"/>
      <c r="G32" s="92"/>
      <c r="H32" s="92"/>
      <c r="I32" s="92"/>
      <c r="J32" s="93"/>
      <c r="K32" s="10"/>
    </row>
    <row r="33" spans="1:11" x14ac:dyDescent="0.25">
      <c r="A33" s="3"/>
      <c r="B33" s="4"/>
      <c r="C33" s="5"/>
      <c r="D33" s="16"/>
      <c r="E33" s="16">
        <f t="shared" si="1"/>
        <v>0</v>
      </c>
      <c r="F33" s="91"/>
      <c r="G33" s="92"/>
      <c r="H33" s="92"/>
      <c r="I33" s="92"/>
      <c r="J33" s="93"/>
      <c r="K33" s="10"/>
    </row>
    <row r="34" spans="1:11" x14ac:dyDescent="0.25">
      <c r="A34" s="3"/>
      <c r="B34" s="4"/>
      <c r="C34" s="5"/>
      <c r="D34" s="16"/>
      <c r="E34" s="16">
        <f t="shared" si="1"/>
        <v>0</v>
      </c>
      <c r="F34" s="91"/>
      <c r="G34" s="92"/>
      <c r="H34" s="92"/>
      <c r="I34" s="92"/>
      <c r="J34" s="93"/>
      <c r="K34" s="10"/>
    </row>
    <row r="35" spans="1:11" ht="15.6" hidden="1" customHeight="1" x14ac:dyDescent="0.25">
      <c r="A35" s="3"/>
      <c r="B35" s="4"/>
      <c r="C35" s="5"/>
      <c r="D35" s="5"/>
      <c r="E35" s="16">
        <f t="shared" si="1"/>
        <v>0</v>
      </c>
      <c r="F35" s="91"/>
      <c r="G35" s="92"/>
      <c r="H35" s="92"/>
      <c r="I35" s="92"/>
      <c r="J35" s="93"/>
      <c r="K35" s="10"/>
    </row>
    <row r="36" spans="1:11" ht="15.6" hidden="1" customHeight="1" x14ac:dyDescent="0.25">
      <c r="A36" s="3"/>
      <c r="B36" s="5"/>
      <c r="C36" s="5"/>
      <c r="D36" s="5"/>
      <c r="E36" s="16">
        <f t="shared" si="1"/>
        <v>0</v>
      </c>
      <c r="F36" s="91"/>
      <c r="G36" s="92"/>
      <c r="H36" s="92"/>
      <c r="I36" s="92"/>
      <c r="J36" s="93"/>
      <c r="K36" s="10"/>
    </row>
    <row r="37" spans="1:11" ht="15.6" hidden="1" customHeight="1" x14ac:dyDescent="0.25">
      <c r="A37" s="3"/>
      <c r="B37" s="5"/>
      <c r="C37" s="5"/>
      <c r="D37" s="5"/>
      <c r="E37" s="16">
        <f t="shared" si="1"/>
        <v>0</v>
      </c>
      <c r="F37" s="91"/>
      <c r="G37" s="92"/>
      <c r="H37" s="92"/>
      <c r="I37" s="92"/>
      <c r="J37" s="93"/>
      <c r="K37" s="10"/>
    </row>
    <row r="38" spans="1:11" ht="15.6" hidden="1" customHeight="1" x14ac:dyDescent="0.25">
      <c r="A38" s="3"/>
      <c r="B38" s="5"/>
      <c r="C38" s="5"/>
      <c r="D38" s="5"/>
      <c r="E38" s="16">
        <f t="shared" si="1"/>
        <v>0</v>
      </c>
      <c r="F38" s="91"/>
      <c r="G38" s="92"/>
      <c r="H38" s="92"/>
      <c r="I38" s="92"/>
      <c r="J38" s="93"/>
      <c r="K38" s="10"/>
    </row>
    <row r="39" spans="1:11" ht="15.6" hidden="1" customHeight="1" x14ac:dyDescent="0.25">
      <c r="A39" s="3"/>
      <c r="B39" s="5"/>
      <c r="C39" s="5"/>
      <c r="D39" s="5"/>
      <c r="E39" s="16">
        <f t="shared" si="1"/>
        <v>0</v>
      </c>
      <c r="F39" s="91"/>
      <c r="G39" s="92"/>
      <c r="H39" s="92"/>
      <c r="I39" s="92"/>
      <c r="J39" s="93"/>
      <c r="K39" s="10"/>
    </row>
    <row r="40" spans="1:11" ht="15.6" hidden="1" customHeight="1" x14ac:dyDescent="0.25">
      <c r="A40" s="3"/>
      <c r="B40" s="5"/>
      <c r="C40" s="5"/>
      <c r="D40" s="5"/>
      <c r="E40" s="16">
        <f t="shared" si="1"/>
        <v>0</v>
      </c>
      <c r="F40" s="91"/>
      <c r="G40" s="92"/>
      <c r="H40" s="92"/>
      <c r="I40" s="92"/>
      <c r="J40" s="93"/>
      <c r="K40" s="10"/>
    </row>
    <row r="41" spans="1:11" ht="15.6" hidden="1" customHeight="1" x14ac:dyDescent="0.25">
      <c r="A41" s="3"/>
      <c r="B41" s="5"/>
      <c r="C41" s="5"/>
      <c r="D41" s="5"/>
      <c r="E41" s="16">
        <f t="shared" si="1"/>
        <v>0</v>
      </c>
      <c r="F41" s="91"/>
      <c r="G41" s="92"/>
      <c r="H41" s="92"/>
      <c r="I41" s="92"/>
      <c r="J41" s="93"/>
      <c r="K41" s="10"/>
    </row>
    <row r="42" spans="1:11" ht="15.6" hidden="1" customHeight="1" x14ac:dyDescent="0.25">
      <c r="A42" s="3"/>
      <c r="B42" s="5"/>
      <c r="C42" s="5"/>
      <c r="D42" s="5"/>
      <c r="E42" s="16">
        <f t="shared" si="1"/>
        <v>0</v>
      </c>
      <c r="F42" s="91"/>
      <c r="G42" s="92"/>
      <c r="H42" s="92"/>
      <c r="I42" s="92"/>
      <c r="J42" s="93"/>
      <c r="K42" s="10"/>
    </row>
    <row r="43" spans="1:11" ht="15.6" hidden="1" customHeight="1" x14ac:dyDescent="0.25">
      <c r="A43" s="3"/>
      <c r="B43" s="5"/>
      <c r="C43" s="5"/>
      <c r="D43" s="5"/>
      <c r="E43" s="16">
        <f t="shared" si="1"/>
        <v>0</v>
      </c>
      <c r="F43" s="91"/>
      <c r="G43" s="92"/>
      <c r="H43" s="92"/>
      <c r="I43" s="92"/>
      <c r="J43" s="93"/>
      <c r="K43" s="10"/>
    </row>
    <row r="44" spans="1:11" ht="15.6" hidden="1" customHeight="1" x14ac:dyDescent="0.25">
      <c r="A44" s="3"/>
      <c r="B44" s="5"/>
      <c r="C44" s="5"/>
      <c r="D44" s="5"/>
      <c r="E44" s="16">
        <f t="shared" si="1"/>
        <v>0</v>
      </c>
      <c r="F44" s="91"/>
      <c r="G44" s="92"/>
      <c r="H44" s="92"/>
      <c r="I44" s="92"/>
      <c r="J44" s="93"/>
      <c r="K44" s="10"/>
    </row>
    <row r="45" spans="1:11" ht="15.6" hidden="1" customHeight="1" x14ac:dyDescent="0.25">
      <c r="A45" s="3"/>
      <c r="B45" s="5"/>
      <c r="C45" s="5"/>
      <c r="D45" s="5"/>
      <c r="E45" s="16">
        <f t="shared" si="1"/>
        <v>0</v>
      </c>
      <c r="F45" s="91"/>
      <c r="G45" s="92"/>
      <c r="H45" s="92"/>
      <c r="I45" s="92"/>
      <c r="J45" s="93"/>
      <c r="K45" s="10"/>
    </row>
    <row r="46" spans="1:11" ht="15.6" hidden="1" customHeight="1" x14ac:dyDescent="0.25">
      <c r="A46" s="3"/>
      <c r="B46" s="5"/>
      <c r="C46" s="5"/>
      <c r="D46" s="5"/>
      <c r="E46" s="16">
        <f t="shared" si="1"/>
        <v>0</v>
      </c>
      <c r="F46" s="91"/>
      <c r="G46" s="92"/>
      <c r="H46" s="92"/>
      <c r="I46" s="92"/>
      <c r="J46" s="93"/>
      <c r="K46" s="10"/>
    </row>
    <row r="47" spans="1:11" ht="15.6" hidden="1" customHeight="1" x14ac:dyDescent="0.25">
      <c r="A47" s="3"/>
      <c r="B47" s="5"/>
      <c r="C47" s="5"/>
      <c r="D47" s="5"/>
      <c r="E47" s="16">
        <f t="shared" si="1"/>
        <v>0</v>
      </c>
      <c r="F47" s="91"/>
      <c r="G47" s="92"/>
      <c r="H47" s="92"/>
      <c r="I47" s="92"/>
      <c r="J47" s="93"/>
      <c r="K47" s="10"/>
    </row>
    <row r="48" spans="1:11" x14ac:dyDescent="0.25">
      <c r="A48" s="3"/>
      <c r="B48" s="14"/>
      <c r="C48" s="14"/>
      <c r="D48" s="14"/>
      <c r="E48" s="22">
        <f>SUM(E30:E47)</f>
        <v>0</v>
      </c>
      <c r="F48" s="80" t="s">
        <v>57</v>
      </c>
      <c r="G48" s="80"/>
      <c r="H48" s="80"/>
      <c r="I48" s="80"/>
      <c r="J48" s="80"/>
      <c r="K48" s="10"/>
    </row>
    <row r="49" spans="1:11" x14ac:dyDescent="0.25">
      <c r="A49" s="12"/>
      <c r="B49" s="2"/>
      <c r="C49" s="2"/>
      <c r="D49" s="2"/>
      <c r="E49" s="2"/>
      <c r="F49" s="2"/>
      <c r="G49" s="2"/>
      <c r="H49" s="2"/>
      <c r="I49" s="2"/>
      <c r="J49" s="2"/>
      <c r="K49" s="13"/>
    </row>
    <row r="50" spans="1:1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</row>
  </sheetData>
  <mergeCells count="39">
    <mergeCell ref="F40:J40"/>
    <mergeCell ref="F27:J27"/>
    <mergeCell ref="F30:J30"/>
    <mergeCell ref="F31:J31"/>
    <mergeCell ref="F32:J32"/>
    <mergeCell ref="F38:J38"/>
    <mergeCell ref="F39:J39"/>
    <mergeCell ref="F35:J35"/>
    <mergeCell ref="F36:J36"/>
    <mergeCell ref="F37:J37"/>
    <mergeCell ref="F47:J47"/>
    <mergeCell ref="F48:J48"/>
    <mergeCell ref="F41:J41"/>
    <mergeCell ref="F42:J42"/>
    <mergeCell ref="F43:J43"/>
    <mergeCell ref="F44:J44"/>
    <mergeCell ref="F45:J45"/>
    <mergeCell ref="F46:J46"/>
    <mergeCell ref="F24:J24"/>
    <mergeCell ref="F21:J21"/>
    <mergeCell ref="F18:J18"/>
    <mergeCell ref="F33:J33"/>
    <mergeCell ref="F34:J34"/>
    <mergeCell ref="F20:J20"/>
    <mergeCell ref="F23:J23"/>
    <mergeCell ref="A1:J2"/>
    <mergeCell ref="C7:E7"/>
    <mergeCell ref="H7:J7"/>
    <mergeCell ref="C8:E8"/>
    <mergeCell ref="H8:J8"/>
    <mergeCell ref="F15:J15"/>
    <mergeCell ref="F17:J17"/>
    <mergeCell ref="F22:J22"/>
    <mergeCell ref="C9:E9"/>
    <mergeCell ref="H9:J9"/>
    <mergeCell ref="F12:J12"/>
    <mergeCell ref="F13:J13"/>
    <mergeCell ref="F14:J14"/>
    <mergeCell ref="F16:J16"/>
  </mergeCells>
  <conditionalFormatting sqref="B13">
    <cfRule type="colorScale" priority="3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4">
    <cfRule type="colorScale" priority="3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">
    <cfRule type="colorScale" priority="3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6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7">
    <cfRule type="colorScale" priority="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8">
    <cfRule type="colorScale" priority="2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0"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2">
    <cfRule type="colorScale" priority="1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3"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4:B26">
    <cfRule type="colorScale" priority="22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9:D19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21:D21">
    <cfRule type="colorScale" priority="3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9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8:D18 C20:D20">
    <cfRule type="colorScale" priority="3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2:D26">
    <cfRule type="colorScale" priority="22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3:J13 E21 C14:F14 C15:J15 C16:F18 C20:F20 E19:F19 E22:J26">
    <cfRule type="colorScale" priority="22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3:D26">
    <cfRule type="colorScale" priority="23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9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3:E26">
    <cfRule type="colorScale" priority="23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4C274-5389-432E-843C-D9006C55398C}">
  <sheetPr>
    <tabColor theme="2" tint="-0.499984740745262"/>
  </sheetPr>
  <dimension ref="A1:L47"/>
  <sheetViews>
    <sheetView topLeftCell="A17" zoomScale="130" zoomScaleNormal="130" workbookViewId="0">
      <selection activeCell="B27" sqref="B27:E27"/>
    </sheetView>
  </sheetViews>
  <sheetFormatPr defaultColWidth="11" defaultRowHeight="15.75" x14ac:dyDescent="0.25"/>
  <cols>
    <col min="1" max="1" width="3.125" customWidth="1"/>
    <col min="2" max="2" width="51.75" customWidth="1"/>
    <col min="3" max="3" width="8.125" bestFit="1" customWidth="1"/>
    <col min="4" max="4" width="16.625" bestFit="1" customWidth="1"/>
    <col min="5" max="5" width="11.25" bestFit="1" customWidth="1"/>
    <col min="6" max="6" width="9.875" customWidth="1"/>
    <col min="7" max="7" width="12.125" bestFit="1" customWidth="1"/>
    <col min="10" max="10" width="23.875" customWidth="1"/>
    <col min="11" max="11" width="8.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58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E24</f>
        <v>2085.9899999999998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E45</f>
        <v>0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SUM(H8+H7)</f>
        <v>2085.9899999999998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x14ac:dyDescent="0.25">
      <c r="A12" s="3"/>
      <c r="B12" s="4" t="s">
        <v>13</v>
      </c>
      <c r="C12" s="5" t="s">
        <v>14</v>
      </c>
      <c r="D12" s="5" t="s">
        <v>15</v>
      </c>
      <c r="E12" s="5" t="s">
        <v>16</v>
      </c>
      <c r="F12" s="81" t="s">
        <v>17</v>
      </c>
      <c r="G12" s="81"/>
      <c r="H12" s="81"/>
      <c r="I12" s="81"/>
      <c r="J12" s="81"/>
      <c r="K12" s="10"/>
    </row>
    <row r="13" spans="1:12" ht="15.6" customHeight="1" x14ac:dyDescent="0.25">
      <c r="A13" s="3"/>
      <c r="B13" s="21" t="s">
        <v>34</v>
      </c>
      <c r="C13" s="23">
        <v>1</v>
      </c>
      <c r="D13" s="16">
        <v>129</v>
      </c>
      <c r="E13" s="16">
        <f t="shared" ref="E13:E23" si="0">SUM(C13*D13)</f>
        <v>129</v>
      </c>
      <c r="F13" s="114" t="s">
        <v>69</v>
      </c>
      <c r="G13" s="115"/>
      <c r="H13" s="115"/>
      <c r="I13" s="115"/>
      <c r="J13" s="116"/>
      <c r="K13" s="10"/>
    </row>
    <row r="14" spans="1:12" x14ac:dyDescent="0.25">
      <c r="A14" s="3"/>
      <c r="B14" s="21" t="s">
        <v>20</v>
      </c>
      <c r="C14" s="23">
        <v>1</v>
      </c>
      <c r="D14" s="16">
        <v>139</v>
      </c>
      <c r="E14" s="16">
        <f t="shared" si="0"/>
        <v>139</v>
      </c>
      <c r="F14" s="117" t="s">
        <v>70</v>
      </c>
      <c r="G14" s="118"/>
      <c r="H14" s="118"/>
      <c r="I14" s="118"/>
      <c r="J14" s="119"/>
      <c r="K14" s="10"/>
    </row>
    <row r="15" spans="1:12" x14ac:dyDescent="0.25">
      <c r="A15" s="3"/>
      <c r="B15" s="28" t="s">
        <v>24</v>
      </c>
      <c r="C15" s="23">
        <v>1</v>
      </c>
      <c r="D15" s="16">
        <v>199</v>
      </c>
      <c r="E15" s="16">
        <f t="shared" si="0"/>
        <v>199</v>
      </c>
      <c r="F15" s="117"/>
      <c r="G15" s="118"/>
      <c r="H15" s="118"/>
      <c r="I15" s="118"/>
      <c r="J15" s="119"/>
      <c r="K15" s="10"/>
    </row>
    <row r="16" spans="1:12" x14ac:dyDescent="0.25">
      <c r="A16" s="3"/>
      <c r="B16" s="21" t="s">
        <v>21</v>
      </c>
      <c r="C16" s="29">
        <v>1</v>
      </c>
      <c r="D16" s="16">
        <v>79</v>
      </c>
      <c r="E16" s="16">
        <f t="shared" si="0"/>
        <v>79</v>
      </c>
      <c r="F16" s="117" t="s">
        <v>70</v>
      </c>
      <c r="G16" s="118"/>
      <c r="H16" s="118"/>
      <c r="I16" s="118"/>
      <c r="J16" s="119"/>
      <c r="K16" s="10"/>
    </row>
    <row r="17" spans="1:11" x14ac:dyDescent="0.25">
      <c r="A17" s="3"/>
      <c r="B17" s="28" t="s">
        <v>27</v>
      </c>
      <c r="C17" s="29">
        <v>1</v>
      </c>
      <c r="D17" s="16">
        <v>69</v>
      </c>
      <c r="E17" s="16">
        <f t="shared" si="0"/>
        <v>69</v>
      </c>
      <c r="F17" s="33"/>
      <c r="G17" s="34"/>
      <c r="H17" s="34"/>
      <c r="I17" s="34"/>
      <c r="J17" s="35"/>
      <c r="K17" s="10"/>
    </row>
    <row r="18" spans="1:11" x14ac:dyDescent="0.25">
      <c r="A18" s="3"/>
      <c r="B18" s="5" t="s">
        <v>29</v>
      </c>
      <c r="C18" s="23">
        <v>1</v>
      </c>
      <c r="D18" s="16">
        <v>129</v>
      </c>
      <c r="E18" s="16">
        <f t="shared" si="0"/>
        <v>129</v>
      </c>
      <c r="F18" s="117" t="s">
        <v>71</v>
      </c>
      <c r="G18" s="118"/>
      <c r="H18" s="118"/>
      <c r="I18" s="118"/>
      <c r="J18" s="119"/>
      <c r="K18" s="10"/>
    </row>
    <row r="19" spans="1:11" x14ac:dyDescent="0.25">
      <c r="A19" s="3"/>
      <c r="B19" s="4" t="s">
        <v>30</v>
      </c>
      <c r="C19" s="23">
        <v>1</v>
      </c>
      <c r="D19" s="16">
        <v>94.99</v>
      </c>
      <c r="E19" s="16">
        <f t="shared" si="0"/>
        <v>94.99</v>
      </c>
      <c r="F19" s="117" t="s">
        <v>72</v>
      </c>
      <c r="G19" s="118"/>
      <c r="H19" s="118"/>
      <c r="I19" s="118"/>
      <c r="J19" s="119"/>
      <c r="K19" s="10"/>
    </row>
    <row r="20" spans="1:11" x14ac:dyDescent="0.25">
      <c r="A20" s="3"/>
      <c r="B20" s="4" t="s">
        <v>43</v>
      </c>
      <c r="C20" s="23">
        <v>2</v>
      </c>
      <c r="D20" s="16">
        <v>199</v>
      </c>
      <c r="E20" s="16">
        <f t="shared" si="0"/>
        <v>398</v>
      </c>
      <c r="F20" s="33"/>
      <c r="G20" s="34"/>
      <c r="H20" s="34"/>
      <c r="I20" s="34"/>
      <c r="J20" s="35"/>
      <c r="K20" s="10"/>
    </row>
    <row r="21" spans="1:11" x14ac:dyDescent="0.25">
      <c r="A21" s="3"/>
      <c r="B21" s="4" t="s">
        <v>46</v>
      </c>
      <c r="C21" s="23">
        <v>1</v>
      </c>
      <c r="D21" s="16">
        <v>700</v>
      </c>
      <c r="E21" s="16">
        <f t="shared" si="0"/>
        <v>700</v>
      </c>
      <c r="F21" s="33"/>
      <c r="G21" s="34"/>
      <c r="H21" s="34"/>
      <c r="I21" s="34"/>
      <c r="J21" s="35"/>
      <c r="K21" s="10"/>
    </row>
    <row r="22" spans="1:11" x14ac:dyDescent="0.25">
      <c r="A22" s="3"/>
      <c r="B22" s="4" t="s">
        <v>47</v>
      </c>
      <c r="C22" s="23">
        <v>1</v>
      </c>
      <c r="D22" s="16">
        <v>149</v>
      </c>
      <c r="E22" s="16">
        <f t="shared" si="0"/>
        <v>149</v>
      </c>
      <c r="F22" s="33"/>
      <c r="G22" s="34"/>
      <c r="H22" s="34"/>
      <c r="I22" s="34"/>
      <c r="J22" s="35"/>
      <c r="K22" s="10"/>
    </row>
    <row r="23" spans="1:11" x14ac:dyDescent="0.25">
      <c r="A23" s="3"/>
      <c r="B23" t="s">
        <v>48</v>
      </c>
      <c r="C23" s="23">
        <v>5</v>
      </c>
      <c r="D23" s="16">
        <v>59</v>
      </c>
      <c r="E23" s="16">
        <f t="shared" si="0"/>
        <v>295</v>
      </c>
      <c r="F23" s="33"/>
      <c r="G23" s="34"/>
      <c r="H23" s="34"/>
      <c r="I23" s="34"/>
      <c r="J23" s="35"/>
      <c r="K23" s="10"/>
    </row>
    <row r="24" spans="1:11" x14ac:dyDescent="0.25">
      <c r="A24" s="3"/>
      <c r="B24" s="14" t="s">
        <v>49</v>
      </c>
      <c r="C24" s="14"/>
      <c r="D24" s="14"/>
      <c r="E24" s="17">
        <f>SUM(E13:E22)</f>
        <v>2085.9899999999998</v>
      </c>
      <c r="F24" s="80"/>
      <c r="G24" s="80"/>
      <c r="H24" s="80"/>
      <c r="I24" s="80"/>
      <c r="J24" s="80"/>
      <c r="K24" s="10"/>
    </row>
    <row r="25" spans="1:11" x14ac:dyDescent="0.25">
      <c r="A25" s="3"/>
      <c r="B25" s="9"/>
      <c r="C25" s="9"/>
      <c r="D25" s="9" t="s">
        <v>51</v>
      </c>
      <c r="E25" s="18"/>
      <c r="F25" s="9"/>
      <c r="G25" s="9"/>
      <c r="H25" s="9"/>
      <c r="I25" s="9"/>
      <c r="J25" s="9"/>
      <c r="K25" s="10"/>
    </row>
    <row r="26" spans="1:11" x14ac:dyDescent="0.25">
      <c r="A26" s="3"/>
      <c r="B26" s="11"/>
      <c r="C26" s="9"/>
      <c r="D26" s="9"/>
      <c r="E26" s="9"/>
      <c r="F26" s="9"/>
      <c r="G26" s="9"/>
      <c r="H26" s="9"/>
      <c r="I26" s="9"/>
      <c r="J26" s="9"/>
      <c r="K26" s="10"/>
    </row>
    <row r="27" spans="1:11" x14ac:dyDescent="0.25">
      <c r="A27" s="3"/>
      <c r="B27" s="28"/>
      <c r="C27" s="5"/>
      <c r="D27" s="16"/>
      <c r="E27" s="16"/>
      <c r="F27" s="81"/>
      <c r="G27" s="81"/>
      <c r="H27" s="81"/>
      <c r="I27" s="81"/>
      <c r="J27" s="81"/>
      <c r="K27" s="10"/>
    </row>
    <row r="28" spans="1:11" x14ac:dyDescent="0.25">
      <c r="A28" s="3"/>
      <c r="B28" s="4"/>
      <c r="C28" s="5"/>
      <c r="D28" s="16"/>
      <c r="E28" s="16">
        <f t="shared" ref="E28:E44" si="1">SUM(C28*D28)</f>
        <v>0</v>
      </c>
      <c r="F28" s="81"/>
      <c r="G28" s="81"/>
      <c r="H28" s="81"/>
      <c r="I28" s="81"/>
      <c r="J28" s="81"/>
      <c r="K28" s="10"/>
    </row>
    <row r="29" spans="1:11" x14ac:dyDescent="0.25">
      <c r="A29" s="3"/>
      <c r="B29" s="4"/>
      <c r="C29" s="5"/>
      <c r="D29" s="16"/>
      <c r="E29" s="16">
        <f t="shared" si="1"/>
        <v>0</v>
      </c>
      <c r="F29" s="81"/>
      <c r="G29" s="81"/>
      <c r="H29" s="81"/>
      <c r="I29" s="81"/>
      <c r="J29" s="81"/>
      <c r="K29" s="10"/>
    </row>
    <row r="30" spans="1:11" x14ac:dyDescent="0.25">
      <c r="A30" s="3"/>
      <c r="B30" s="4"/>
      <c r="C30" s="5"/>
      <c r="D30" s="16"/>
      <c r="E30" s="16">
        <f t="shared" si="1"/>
        <v>0</v>
      </c>
      <c r="F30" s="81"/>
      <c r="G30" s="81"/>
      <c r="H30" s="81"/>
      <c r="I30" s="81"/>
      <c r="J30" s="81"/>
      <c r="K30" s="10"/>
    </row>
    <row r="31" spans="1:11" x14ac:dyDescent="0.25">
      <c r="A31" s="3"/>
      <c r="B31" s="4"/>
      <c r="C31" s="5"/>
      <c r="D31" s="16"/>
      <c r="E31" s="16">
        <f t="shared" si="1"/>
        <v>0</v>
      </c>
      <c r="F31" s="81"/>
      <c r="G31" s="81"/>
      <c r="H31" s="81"/>
      <c r="I31" s="81"/>
      <c r="J31" s="81"/>
      <c r="K31" s="10"/>
    </row>
    <row r="32" spans="1:11" hidden="1" x14ac:dyDescent="0.25">
      <c r="A32" s="3"/>
      <c r="B32" s="4"/>
      <c r="C32" s="5"/>
      <c r="D32" s="5"/>
      <c r="E32" s="16">
        <f t="shared" si="1"/>
        <v>0</v>
      </c>
      <c r="F32" s="81"/>
      <c r="G32" s="81"/>
      <c r="H32" s="81"/>
      <c r="I32" s="81"/>
      <c r="J32" s="81"/>
      <c r="K32" s="10"/>
    </row>
    <row r="33" spans="1:11" hidden="1" x14ac:dyDescent="0.25">
      <c r="A33" s="3"/>
      <c r="B33" s="5"/>
      <c r="C33" s="5"/>
      <c r="D33" s="5"/>
      <c r="E33" s="16">
        <f t="shared" si="1"/>
        <v>0</v>
      </c>
      <c r="F33" s="81"/>
      <c r="G33" s="81"/>
      <c r="H33" s="81"/>
      <c r="I33" s="81"/>
      <c r="J33" s="81"/>
      <c r="K33" s="10"/>
    </row>
    <row r="34" spans="1:11" hidden="1" x14ac:dyDescent="0.25">
      <c r="A34" s="3"/>
      <c r="B34" s="5"/>
      <c r="C34" s="5"/>
      <c r="D34" s="5"/>
      <c r="E34" s="16">
        <f t="shared" si="1"/>
        <v>0</v>
      </c>
      <c r="F34" s="81"/>
      <c r="G34" s="81"/>
      <c r="H34" s="81"/>
      <c r="I34" s="81"/>
      <c r="J34" s="81"/>
      <c r="K34" s="10"/>
    </row>
    <row r="35" spans="1:11" hidden="1" x14ac:dyDescent="0.25">
      <c r="A35" s="3"/>
      <c r="B35" s="5"/>
      <c r="C35" s="5"/>
      <c r="D35" s="5"/>
      <c r="E35" s="16">
        <f t="shared" si="1"/>
        <v>0</v>
      </c>
      <c r="F35" s="81"/>
      <c r="G35" s="81"/>
      <c r="H35" s="81"/>
      <c r="I35" s="81"/>
      <c r="J35" s="81"/>
      <c r="K35" s="10"/>
    </row>
    <row r="36" spans="1:11" hidden="1" x14ac:dyDescent="0.25">
      <c r="A36" s="3"/>
      <c r="B36" s="5"/>
      <c r="C36" s="5"/>
      <c r="D36" s="5"/>
      <c r="E36" s="16">
        <f t="shared" si="1"/>
        <v>0</v>
      </c>
      <c r="F36" s="81"/>
      <c r="G36" s="81"/>
      <c r="H36" s="81"/>
      <c r="I36" s="81"/>
      <c r="J36" s="81"/>
      <c r="K36" s="10"/>
    </row>
    <row r="37" spans="1:11" hidden="1" x14ac:dyDescent="0.25">
      <c r="A37" s="3"/>
      <c r="B37" s="5"/>
      <c r="C37" s="5"/>
      <c r="D37" s="5"/>
      <c r="E37" s="16">
        <f t="shared" si="1"/>
        <v>0</v>
      </c>
      <c r="F37" s="81"/>
      <c r="G37" s="81"/>
      <c r="H37" s="81"/>
      <c r="I37" s="81"/>
      <c r="J37" s="81"/>
      <c r="K37" s="10"/>
    </row>
    <row r="38" spans="1:11" hidden="1" x14ac:dyDescent="0.25">
      <c r="A38" s="3"/>
      <c r="B38" s="5"/>
      <c r="C38" s="5"/>
      <c r="D38" s="5"/>
      <c r="E38" s="16">
        <f t="shared" si="1"/>
        <v>0</v>
      </c>
      <c r="F38" s="81"/>
      <c r="G38" s="81"/>
      <c r="H38" s="81"/>
      <c r="I38" s="81"/>
      <c r="J38" s="81"/>
      <c r="K38" s="10"/>
    </row>
    <row r="39" spans="1:11" hidden="1" x14ac:dyDescent="0.25">
      <c r="A39" s="3"/>
      <c r="B39" s="5"/>
      <c r="C39" s="5"/>
      <c r="D39" s="5"/>
      <c r="E39" s="16">
        <f t="shared" si="1"/>
        <v>0</v>
      </c>
      <c r="F39" s="81"/>
      <c r="G39" s="81"/>
      <c r="H39" s="81"/>
      <c r="I39" s="81"/>
      <c r="J39" s="81"/>
      <c r="K39" s="10"/>
    </row>
    <row r="40" spans="1:11" hidden="1" x14ac:dyDescent="0.25">
      <c r="A40" s="3"/>
      <c r="B40" s="5"/>
      <c r="C40" s="5"/>
      <c r="D40" s="5"/>
      <c r="E40" s="16">
        <f t="shared" si="1"/>
        <v>0</v>
      </c>
      <c r="F40" s="81"/>
      <c r="G40" s="81"/>
      <c r="H40" s="81"/>
      <c r="I40" s="81"/>
      <c r="J40" s="81"/>
      <c r="K40" s="10"/>
    </row>
    <row r="41" spans="1:11" hidden="1" x14ac:dyDescent="0.25">
      <c r="A41" s="3"/>
      <c r="B41" s="5"/>
      <c r="C41" s="5"/>
      <c r="D41" s="5"/>
      <c r="E41" s="16">
        <f t="shared" si="1"/>
        <v>0</v>
      </c>
      <c r="F41" s="81"/>
      <c r="G41" s="81"/>
      <c r="H41" s="81"/>
      <c r="I41" s="81"/>
      <c r="J41" s="81"/>
      <c r="K41" s="10"/>
    </row>
    <row r="42" spans="1:11" hidden="1" x14ac:dyDescent="0.25">
      <c r="A42" s="3"/>
      <c r="B42" s="5"/>
      <c r="C42" s="5"/>
      <c r="D42" s="5"/>
      <c r="E42" s="16">
        <f t="shared" si="1"/>
        <v>0</v>
      </c>
      <c r="F42" s="81"/>
      <c r="G42" s="81"/>
      <c r="H42" s="81"/>
      <c r="I42" s="81"/>
      <c r="J42" s="81"/>
      <c r="K42" s="10"/>
    </row>
    <row r="43" spans="1:11" hidden="1" x14ac:dyDescent="0.25">
      <c r="A43" s="3"/>
      <c r="B43" s="5"/>
      <c r="C43" s="5"/>
      <c r="D43" s="5"/>
      <c r="E43" s="16">
        <f t="shared" si="1"/>
        <v>0</v>
      </c>
      <c r="F43" s="81"/>
      <c r="G43" s="81"/>
      <c r="H43" s="81"/>
      <c r="I43" s="81"/>
      <c r="J43" s="81"/>
      <c r="K43" s="10"/>
    </row>
    <row r="44" spans="1:11" hidden="1" x14ac:dyDescent="0.25">
      <c r="A44" s="3"/>
      <c r="B44" s="5"/>
      <c r="C44" s="5"/>
      <c r="D44" s="5"/>
      <c r="E44" s="16">
        <f t="shared" si="1"/>
        <v>0</v>
      </c>
      <c r="F44" s="81"/>
      <c r="G44" s="81"/>
      <c r="H44" s="81"/>
      <c r="I44" s="81"/>
      <c r="J44" s="81"/>
      <c r="K44" s="10"/>
    </row>
    <row r="45" spans="1:11" x14ac:dyDescent="0.25">
      <c r="A45" s="3"/>
      <c r="B45" s="14"/>
      <c r="C45" s="14"/>
      <c r="D45" s="14"/>
      <c r="E45" s="22">
        <f>SUM(E27:E44)</f>
        <v>0</v>
      </c>
      <c r="F45" s="80" t="s">
        <v>57</v>
      </c>
      <c r="G45" s="80"/>
      <c r="H45" s="80"/>
      <c r="I45" s="80"/>
      <c r="J45" s="80"/>
      <c r="K45" s="10"/>
    </row>
    <row r="46" spans="1:11" x14ac:dyDescent="0.25">
      <c r="A46" s="12"/>
      <c r="B46" s="2"/>
      <c r="C46" s="2"/>
      <c r="D46" s="2"/>
      <c r="E46" s="2"/>
      <c r="F46" s="2"/>
      <c r="G46" s="2"/>
      <c r="H46" s="2"/>
      <c r="I46" s="2"/>
      <c r="J46" s="2"/>
      <c r="K46" s="13"/>
    </row>
    <row r="47" spans="1:1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</row>
  </sheetData>
  <mergeCells count="34">
    <mergeCell ref="F12:J12"/>
    <mergeCell ref="F13:J13"/>
    <mergeCell ref="A1:J2"/>
    <mergeCell ref="C7:E7"/>
    <mergeCell ref="H7:J7"/>
    <mergeCell ref="C8:E8"/>
    <mergeCell ref="H8:J8"/>
    <mergeCell ref="C9:E9"/>
    <mergeCell ref="H9:J9"/>
    <mergeCell ref="F28:J28"/>
    <mergeCell ref="F14:J14"/>
    <mergeCell ref="F16:J16"/>
    <mergeCell ref="F18:J18"/>
    <mergeCell ref="F19:J19"/>
    <mergeCell ref="F15:J15"/>
    <mergeCell ref="F24:J24"/>
    <mergeCell ref="F27:J27"/>
    <mergeCell ref="F40:J40"/>
    <mergeCell ref="F29:J29"/>
    <mergeCell ref="F30:J30"/>
    <mergeCell ref="F31:J31"/>
    <mergeCell ref="F32:J32"/>
    <mergeCell ref="F33:J33"/>
    <mergeCell ref="F34:J34"/>
    <mergeCell ref="F35:J35"/>
    <mergeCell ref="F36:J36"/>
    <mergeCell ref="F37:J37"/>
    <mergeCell ref="F38:J38"/>
    <mergeCell ref="F39:J39"/>
    <mergeCell ref="F41:J41"/>
    <mergeCell ref="F42:J42"/>
    <mergeCell ref="F43:J43"/>
    <mergeCell ref="F44:J44"/>
    <mergeCell ref="F45:J45"/>
  </mergeCells>
  <conditionalFormatting sqref="B13">
    <cfRule type="colorScale" priority="5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4">
    <cfRule type="colorScale" priority="3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"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6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8">
    <cfRule type="colorScale" priority="1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9:B22">
    <cfRule type="colorScale" priority="23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7:D17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7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8:C23 C13:C16">
    <cfRule type="colorScale" priority="23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8:C31">
    <cfRule type="colorScale" priority="1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:D15"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6:D16">
    <cfRule type="colorScale" priority="20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8:D18">
    <cfRule type="colorScale" priority="2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3:J13 F14:F23">
    <cfRule type="colorScale" priority="240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41">
      <colorScale>
        <cfvo type="min"/>
        <cfvo type="max"/>
        <color rgb="FF63BE7B"/>
        <color rgb="FFFFEF9C"/>
      </colorScale>
    </cfRule>
  </conditionalFormatting>
  <conditionalFormatting sqref="D13:D23">
    <cfRule type="colorScale" priority="24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7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8:D23 D13:D16">
    <cfRule type="colorScale" priority="23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28:D31">
    <cfRule type="colorScale" priority="1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3:E23">
    <cfRule type="colorScale" priority="24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4:E18 C19:E23">
    <cfRule type="colorScale" priority="2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28:E31">
    <cfRule type="colorScale" priority="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28:E44">
    <cfRule type="colorScale" priority="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15B03-E380-42BF-9597-3D4605FC6694}">
  <sheetPr>
    <tabColor theme="2" tint="-0.499984740745262"/>
  </sheetPr>
  <dimension ref="A1:L43"/>
  <sheetViews>
    <sheetView topLeftCell="A6" zoomScale="130" zoomScaleNormal="130" workbookViewId="0">
      <selection activeCell="D46" sqref="D46"/>
    </sheetView>
  </sheetViews>
  <sheetFormatPr defaultColWidth="11" defaultRowHeight="15.75" x14ac:dyDescent="0.25"/>
  <cols>
    <col min="1" max="1" width="3.125" customWidth="1"/>
    <col min="2" max="2" width="51.75" customWidth="1"/>
    <col min="3" max="3" width="8.125" bestFit="1" customWidth="1"/>
    <col min="4" max="4" width="16.625" bestFit="1" customWidth="1"/>
    <col min="5" max="5" width="11.25" bestFit="1" customWidth="1"/>
    <col min="6" max="6" width="9.875" customWidth="1"/>
    <col min="7" max="7" width="12.125" bestFit="1" customWidth="1"/>
    <col min="10" max="10" width="23.875" customWidth="1"/>
    <col min="11" max="11" width="8.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58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E21</f>
        <v>2850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E41</f>
        <v>0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SUM(H8+H7)</f>
        <v>2850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x14ac:dyDescent="0.25">
      <c r="A12" s="3"/>
      <c r="B12" s="4" t="s">
        <v>13</v>
      </c>
      <c r="C12" s="5" t="s">
        <v>14</v>
      </c>
      <c r="D12" s="5" t="s">
        <v>15</v>
      </c>
      <c r="E12" s="5" t="s">
        <v>16</v>
      </c>
      <c r="F12" s="81" t="s">
        <v>17</v>
      </c>
      <c r="G12" s="81"/>
      <c r="H12" s="81"/>
      <c r="I12" s="81"/>
      <c r="J12" s="81"/>
      <c r="K12" s="10"/>
    </row>
    <row r="13" spans="1:12" x14ac:dyDescent="0.25">
      <c r="A13" s="3"/>
      <c r="B13" s="21" t="s">
        <v>32</v>
      </c>
      <c r="C13" s="23">
        <v>5</v>
      </c>
      <c r="D13" s="16">
        <v>179</v>
      </c>
      <c r="E13" s="16">
        <f t="shared" ref="E13:E20" si="0">SUM(C13*D13)</f>
        <v>895</v>
      </c>
      <c r="F13" s="114" t="s">
        <v>74</v>
      </c>
      <c r="G13" s="115"/>
      <c r="H13" s="115"/>
      <c r="I13" s="115"/>
      <c r="J13" s="116"/>
      <c r="K13" s="10"/>
    </row>
    <row r="14" spans="1:12" x14ac:dyDescent="0.25">
      <c r="A14" s="3"/>
      <c r="B14" s="21" t="s">
        <v>39</v>
      </c>
      <c r="C14" s="23">
        <v>5</v>
      </c>
      <c r="D14" s="16">
        <v>30</v>
      </c>
      <c r="E14" s="16">
        <f t="shared" si="0"/>
        <v>150</v>
      </c>
      <c r="F14" s="120" t="s">
        <v>75</v>
      </c>
      <c r="G14" s="121"/>
      <c r="H14" s="121"/>
      <c r="I14" s="121"/>
      <c r="J14" s="122"/>
      <c r="K14" s="10"/>
    </row>
    <row r="15" spans="1:12" x14ac:dyDescent="0.25">
      <c r="A15" s="3"/>
      <c r="B15" s="21" t="s">
        <v>20</v>
      </c>
      <c r="C15" s="23">
        <v>3</v>
      </c>
      <c r="D15" s="16">
        <v>139</v>
      </c>
      <c r="E15" s="16">
        <f t="shared" si="0"/>
        <v>417</v>
      </c>
      <c r="F15" s="117" t="s">
        <v>76</v>
      </c>
      <c r="G15" s="118"/>
      <c r="H15" s="118"/>
      <c r="I15" s="118"/>
      <c r="J15" s="119"/>
      <c r="K15" s="10"/>
    </row>
    <row r="16" spans="1:12" x14ac:dyDescent="0.25">
      <c r="A16" s="3"/>
      <c r="B16" s="28" t="s">
        <v>24</v>
      </c>
      <c r="C16" s="23">
        <v>4</v>
      </c>
      <c r="D16" s="16">
        <v>199</v>
      </c>
      <c r="E16" s="16">
        <f t="shared" si="0"/>
        <v>796</v>
      </c>
      <c r="F16" s="123"/>
      <c r="G16" s="124"/>
      <c r="H16" s="124"/>
      <c r="I16" s="124"/>
      <c r="J16" s="125"/>
      <c r="K16" s="10"/>
    </row>
    <row r="17" spans="1:11" x14ac:dyDescent="0.25">
      <c r="A17" s="3"/>
      <c r="B17" s="21" t="s">
        <v>21</v>
      </c>
      <c r="C17" s="29">
        <v>4</v>
      </c>
      <c r="D17" s="16">
        <v>79</v>
      </c>
      <c r="E17" s="16">
        <f t="shared" si="0"/>
        <v>316</v>
      </c>
      <c r="F17" s="117" t="s">
        <v>76</v>
      </c>
      <c r="G17" s="118"/>
      <c r="H17" s="118"/>
      <c r="I17" s="118"/>
      <c r="J17" s="119"/>
      <c r="K17" s="10"/>
    </row>
    <row r="18" spans="1:11" x14ac:dyDescent="0.25">
      <c r="A18" s="3"/>
      <c r="B18" s="28" t="s">
        <v>27</v>
      </c>
      <c r="C18" s="29">
        <v>4</v>
      </c>
      <c r="D18" s="16">
        <v>69</v>
      </c>
      <c r="E18" s="16">
        <f t="shared" si="0"/>
        <v>276</v>
      </c>
      <c r="F18" s="33"/>
      <c r="G18" s="34"/>
      <c r="H18" s="34"/>
      <c r="I18" s="34"/>
      <c r="J18" s="35"/>
      <c r="K18" s="10"/>
    </row>
    <row r="19" spans="1:11" x14ac:dyDescent="0.25">
      <c r="A19" s="3"/>
      <c r="B19" s="21" t="s">
        <v>44</v>
      </c>
      <c r="C19" s="23">
        <v>1</v>
      </c>
      <c r="D19" s="16">
        <v>174</v>
      </c>
      <c r="E19" s="16">
        <f t="shared" si="0"/>
        <v>174</v>
      </c>
      <c r="F19" s="33"/>
      <c r="G19" s="34"/>
      <c r="H19" s="34"/>
      <c r="I19" s="34"/>
      <c r="J19" s="35"/>
      <c r="K19" s="10"/>
    </row>
    <row r="20" spans="1:11" x14ac:dyDescent="0.25">
      <c r="A20" s="3"/>
      <c r="B20" s="76" t="s">
        <v>45</v>
      </c>
      <c r="C20" s="23">
        <v>8</v>
      </c>
      <c r="D20" s="16">
        <v>9.99</v>
      </c>
      <c r="E20" s="16">
        <f t="shared" si="0"/>
        <v>79.92</v>
      </c>
      <c r="F20" s="33"/>
      <c r="G20" s="34"/>
      <c r="H20" s="34"/>
      <c r="I20" s="34"/>
      <c r="J20" s="35"/>
      <c r="K20" s="10"/>
    </row>
    <row r="21" spans="1:11" x14ac:dyDescent="0.25">
      <c r="A21" s="3"/>
      <c r="B21" s="14" t="s">
        <v>49</v>
      </c>
      <c r="C21" s="14"/>
      <c r="D21" s="14"/>
      <c r="E21" s="17">
        <f>SUM(E13:E18)</f>
        <v>2850</v>
      </c>
      <c r="F21" s="80"/>
      <c r="G21" s="80"/>
      <c r="H21" s="80"/>
      <c r="I21" s="80"/>
      <c r="J21" s="80"/>
      <c r="K21" s="10"/>
    </row>
    <row r="22" spans="1:11" x14ac:dyDescent="0.25">
      <c r="A22" s="3"/>
      <c r="B22" s="9"/>
      <c r="C22" s="9"/>
      <c r="D22" s="9" t="s">
        <v>51</v>
      </c>
      <c r="E22" s="18"/>
      <c r="F22" s="9"/>
      <c r="G22" s="9"/>
      <c r="H22" s="9"/>
      <c r="I22" s="9"/>
      <c r="J22" s="9"/>
      <c r="K22" s="10"/>
    </row>
    <row r="23" spans="1:11" x14ac:dyDescent="0.25">
      <c r="A23" s="3"/>
      <c r="B23" s="11"/>
      <c r="C23" s="9"/>
      <c r="D23" s="9"/>
      <c r="E23" s="9"/>
      <c r="F23" s="9"/>
      <c r="G23" s="9"/>
      <c r="H23" s="9"/>
      <c r="I23" s="9"/>
      <c r="J23" s="9"/>
      <c r="K23" s="10"/>
    </row>
    <row r="24" spans="1:11" x14ac:dyDescent="0.25">
      <c r="A24" s="3"/>
      <c r="B24" s="28"/>
      <c r="C24" s="5"/>
      <c r="D24" s="16"/>
      <c r="E24" s="16"/>
      <c r="F24" s="81"/>
      <c r="G24" s="81"/>
      <c r="H24" s="81"/>
      <c r="I24" s="81"/>
      <c r="J24" s="81"/>
      <c r="K24" s="10"/>
    </row>
    <row r="25" spans="1:11" x14ac:dyDescent="0.25">
      <c r="A25" s="3"/>
      <c r="B25" s="4"/>
      <c r="C25" s="5"/>
      <c r="D25" s="16"/>
      <c r="E25" s="16">
        <f t="shared" ref="E25:E40" si="1">SUM(C25*D25)</f>
        <v>0</v>
      </c>
      <c r="F25" s="81"/>
      <c r="G25" s="81"/>
      <c r="H25" s="81"/>
      <c r="I25" s="81"/>
      <c r="J25" s="81"/>
      <c r="K25" s="10"/>
    </row>
    <row r="26" spans="1:11" x14ac:dyDescent="0.25">
      <c r="A26" s="3"/>
      <c r="B26" s="4"/>
      <c r="C26" s="5"/>
      <c r="D26" s="16"/>
      <c r="E26" s="16">
        <f t="shared" si="1"/>
        <v>0</v>
      </c>
      <c r="F26" s="81"/>
      <c r="G26" s="81"/>
      <c r="H26" s="81"/>
      <c r="I26" s="81"/>
      <c r="J26" s="81"/>
      <c r="K26" s="10"/>
    </row>
    <row r="27" spans="1:11" x14ac:dyDescent="0.25">
      <c r="A27" s="3"/>
      <c r="B27" s="4"/>
      <c r="C27" s="5"/>
      <c r="D27" s="16"/>
      <c r="E27" s="16">
        <f t="shared" si="1"/>
        <v>0</v>
      </c>
      <c r="F27" s="81"/>
      <c r="G27" s="81"/>
      <c r="H27" s="81"/>
      <c r="I27" s="81"/>
      <c r="J27" s="81"/>
      <c r="K27" s="10"/>
    </row>
    <row r="28" spans="1:11" hidden="1" x14ac:dyDescent="0.25">
      <c r="A28" s="3"/>
      <c r="B28" s="4"/>
      <c r="C28" s="5"/>
      <c r="D28" s="5"/>
      <c r="E28" s="16">
        <f t="shared" si="1"/>
        <v>0</v>
      </c>
      <c r="F28" s="81"/>
      <c r="G28" s="81"/>
      <c r="H28" s="81"/>
      <c r="I28" s="81"/>
      <c r="J28" s="81"/>
      <c r="K28" s="10"/>
    </row>
    <row r="29" spans="1:11" hidden="1" x14ac:dyDescent="0.25">
      <c r="A29" s="3"/>
      <c r="B29" s="5"/>
      <c r="C29" s="5"/>
      <c r="D29" s="5"/>
      <c r="E29" s="16">
        <f t="shared" si="1"/>
        <v>0</v>
      </c>
      <c r="F29" s="81"/>
      <c r="G29" s="81"/>
      <c r="H29" s="81"/>
      <c r="I29" s="81"/>
      <c r="J29" s="81"/>
      <c r="K29" s="10"/>
    </row>
    <row r="30" spans="1:11" hidden="1" x14ac:dyDescent="0.25">
      <c r="A30" s="3"/>
      <c r="B30" s="5"/>
      <c r="C30" s="5"/>
      <c r="D30" s="5"/>
      <c r="E30" s="16">
        <f t="shared" si="1"/>
        <v>0</v>
      </c>
      <c r="F30" s="81"/>
      <c r="G30" s="81"/>
      <c r="H30" s="81"/>
      <c r="I30" s="81"/>
      <c r="J30" s="81"/>
      <c r="K30" s="10"/>
    </row>
    <row r="31" spans="1:11" hidden="1" x14ac:dyDescent="0.25">
      <c r="A31" s="3"/>
      <c r="B31" s="5"/>
      <c r="C31" s="5"/>
      <c r="D31" s="5"/>
      <c r="E31" s="16">
        <f t="shared" si="1"/>
        <v>0</v>
      </c>
      <c r="F31" s="81"/>
      <c r="G31" s="81"/>
      <c r="H31" s="81"/>
      <c r="I31" s="81"/>
      <c r="J31" s="81"/>
      <c r="K31" s="10"/>
    </row>
    <row r="32" spans="1:11" hidden="1" x14ac:dyDescent="0.25">
      <c r="A32" s="3"/>
      <c r="B32" s="5"/>
      <c r="C32" s="5"/>
      <c r="D32" s="5"/>
      <c r="E32" s="16">
        <f t="shared" si="1"/>
        <v>0</v>
      </c>
      <c r="F32" s="81"/>
      <c r="G32" s="81"/>
      <c r="H32" s="81"/>
      <c r="I32" s="81"/>
      <c r="J32" s="81"/>
      <c r="K32" s="10"/>
    </row>
    <row r="33" spans="1:11" hidden="1" x14ac:dyDescent="0.25">
      <c r="A33" s="3"/>
      <c r="B33" s="5"/>
      <c r="C33" s="5"/>
      <c r="D33" s="5"/>
      <c r="E33" s="16">
        <f t="shared" si="1"/>
        <v>0</v>
      </c>
      <c r="F33" s="81"/>
      <c r="G33" s="81"/>
      <c r="H33" s="81"/>
      <c r="I33" s="81"/>
      <c r="J33" s="81"/>
      <c r="K33" s="10"/>
    </row>
    <row r="34" spans="1:11" hidden="1" x14ac:dyDescent="0.25">
      <c r="A34" s="3"/>
      <c r="B34" s="5"/>
      <c r="C34" s="5"/>
      <c r="D34" s="5"/>
      <c r="E34" s="16">
        <f t="shared" si="1"/>
        <v>0</v>
      </c>
      <c r="F34" s="81"/>
      <c r="G34" s="81"/>
      <c r="H34" s="81"/>
      <c r="I34" s="81"/>
      <c r="J34" s="81"/>
      <c r="K34" s="10"/>
    </row>
    <row r="35" spans="1:11" hidden="1" x14ac:dyDescent="0.25">
      <c r="A35" s="3"/>
      <c r="B35" s="5"/>
      <c r="C35" s="5"/>
      <c r="D35" s="5"/>
      <c r="E35" s="16">
        <f t="shared" si="1"/>
        <v>0</v>
      </c>
      <c r="F35" s="81"/>
      <c r="G35" s="81"/>
      <c r="H35" s="81"/>
      <c r="I35" s="81"/>
      <c r="J35" s="81"/>
      <c r="K35" s="10"/>
    </row>
    <row r="36" spans="1:11" hidden="1" x14ac:dyDescent="0.25">
      <c r="A36" s="3"/>
      <c r="B36" s="5"/>
      <c r="C36" s="5"/>
      <c r="D36" s="5"/>
      <c r="E36" s="16">
        <f t="shared" si="1"/>
        <v>0</v>
      </c>
      <c r="F36" s="81"/>
      <c r="G36" s="81"/>
      <c r="H36" s="81"/>
      <c r="I36" s="81"/>
      <c r="J36" s="81"/>
      <c r="K36" s="10"/>
    </row>
    <row r="37" spans="1:11" hidden="1" x14ac:dyDescent="0.25">
      <c r="A37" s="3"/>
      <c r="B37" s="5"/>
      <c r="C37" s="5"/>
      <c r="D37" s="5"/>
      <c r="E37" s="16">
        <f t="shared" si="1"/>
        <v>0</v>
      </c>
      <c r="F37" s="81"/>
      <c r="G37" s="81"/>
      <c r="H37" s="81"/>
      <c r="I37" s="81"/>
      <c r="J37" s="81"/>
      <c r="K37" s="10"/>
    </row>
    <row r="38" spans="1:11" hidden="1" x14ac:dyDescent="0.25">
      <c r="A38" s="3"/>
      <c r="B38" s="5"/>
      <c r="C38" s="5"/>
      <c r="D38" s="5"/>
      <c r="E38" s="16">
        <f t="shared" si="1"/>
        <v>0</v>
      </c>
      <c r="F38" s="81"/>
      <c r="G38" s="81"/>
      <c r="H38" s="81"/>
      <c r="I38" s="81"/>
      <c r="J38" s="81"/>
      <c r="K38" s="10"/>
    </row>
    <row r="39" spans="1:11" hidden="1" x14ac:dyDescent="0.25">
      <c r="A39" s="3"/>
      <c r="B39" s="5"/>
      <c r="C39" s="5"/>
      <c r="D39" s="5"/>
      <c r="E39" s="16">
        <f t="shared" si="1"/>
        <v>0</v>
      </c>
      <c r="F39" s="81"/>
      <c r="G39" s="81"/>
      <c r="H39" s="81"/>
      <c r="I39" s="81"/>
      <c r="J39" s="81"/>
      <c r="K39" s="10"/>
    </row>
    <row r="40" spans="1:11" hidden="1" x14ac:dyDescent="0.25">
      <c r="A40" s="3"/>
      <c r="B40" s="5"/>
      <c r="C40" s="5"/>
      <c r="D40" s="5"/>
      <c r="E40" s="16">
        <f t="shared" si="1"/>
        <v>0</v>
      </c>
      <c r="F40" s="81"/>
      <c r="G40" s="81"/>
      <c r="H40" s="81"/>
      <c r="I40" s="81"/>
      <c r="J40" s="81"/>
      <c r="K40" s="10"/>
    </row>
    <row r="41" spans="1:11" x14ac:dyDescent="0.25">
      <c r="A41" s="3"/>
      <c r="B41" s="14"/>
      <c r="C41" s="14"/>
      <c r="D41" s="14"/>
      <c r="E41" s="22">
        <f>SUM(E24:E40)</f>
        <v>0</v>
      </c>
      <c r="F41" s="80" t="s">
        <v>57</v>
      </c>
      <c r="G41" s="80"/>
      <c r="H41" s="80"/>
      <c r="I41" s="80"/>
      <c r="J41" s="80"/>
      <c r="K41" s="10"/>
    </row>
    <row r="42" spans="1:11" x14ac:dyDescent="0.25">
      <c r="A42" s="12"/>
      <c r="B42" s="2"/>
      <c r="C42" s="2"/>
      <c r="D42" s="2"/>
      <c r="E42" s="2"/>
      <c r="F42" s="2"/>
      <c r="G42" s="2"/>
      <c r="H42" s="2"/>
      <c r="I42" s="2"/>
      <c r="J42" s="2"/>
      <c r="K42" s="13"/>
    </row>
    <row r="43" spans="1:1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</row>
  </sheetData>
  <mergeCells count="32">
    <mergeCell ref="F33:J33"/>
    <mergeCell ref="F21:J21"/>
    <mergeCell ref="F24:J24"/>
    <mergeCell ref="F25:J25"/>
    <mergeCell ref="F26:J26"/>
    <mergeCell ref="F27:J27"/>
    <mergeCell ref="F28:J28"/>
    <mergeCell ref="F29:J29"/>
    <mergeCell ref="F30:J30"/>
    <mergeCell ref="F31:J31"/>
    <mergeCell ref="F32:J32"/>
    <mergeCell ref="F40:J40"/>
    <mergeCell ref="F41:J41"/>
    <mergeCell ref="F34:J34"/>
    <mergeCell ref="F35:J35"/>
    <mergeCell ref="F36:J36"/>
    <mergeCell ref="F37:J37"/>
    <mergeCell ref="F38:J38"/>
    <mergeCell ref="F39:J39"/>
    <mergeCell ref="F14:J14"/>
    <mergeCell ref="F17:J17"/>
    <mergeCell ref="A1:J2"/>
    <mergeCell ref="C7:E7"/>
    <mergeCell ref="H7:J7"/>
    <mergeCell ref="C8:E8"/>
    <mergeCell ref="H8:J8"/>
    <mergeCell ref="F15:J15"/>
    <mergeCell ref="F16:J16"/>
    <mergeCell ref="C9:E9"/>
    <mergeCell ref="H9:J9"/>
    <mergeCell ref="F12:J12"/>
    <mergeCell ref="F13:J13"/>
  </mergeCells>
  <conditionalFormatting sqref="B13">
    <cfRule type="colorScale" priority="3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4">
    <cfRule type="colorScale" priority="3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">
    <cfRule type="colorScale" priority="5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6">
    <cfRule type="colorScale" priority="1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7">
    <cfRule type="colorScale" priority="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8:D18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0:D20 B19:D19">
    <cfRule type="colorScale" priority="1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3:C17">
    <cfRule type="colorScale" priority="24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8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5:C27">
    <cfRule type="colorScale" priority="12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:D14">
    <cfRule type="colorScale" priority="6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5:D16">
    <cfRule type="colorScale" priority="249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5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7:D17">
    <cfRule type="colorScale" priority="5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3:D17">
    <cfRule type="colorScale" priority="25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8"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25:D27">
    <cfRule type="colorScale" priority="12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25:E27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2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25:E40">
    <cfRule type="colorScale" priority="1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3:C20">
    <cfRule type="colorScale" priority="30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9:C20">
    <cfRule type="colorScale" priority="30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3:D20">
    <cfRule type="colorScale" priority="30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9:D20">
    <cfRule type="colorScale" priority="3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3:E20">
    <cfRule type="colorScale" priority="31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5:E20">
    <cfRule type="colorScale" priority="31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19:J20 E14:F14 C13:J13 F15:F18">
    <cfRule type="colorScale" priority="315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316">
      <colorScale>
        <cfvo type="min"/>
        <cfvo type="max"/>
        <color rgb="FF63BE7B"/>
        <color rgb="FFFFEF9C"/>
      </colorScale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202A6-7F48-49D0-A778-2784664E9235}">
  <sheetPr>
    <tabColor rgb="FF00B050"/>
    <pageSetUpPr fitToPage="1"/>
  </sheetPr>
  <dimension ref="A1:L40"/>
  <sheetViews>
    <sheetView topLeftCell="A4" zoomScale="115" zoomScaleNormal="160" workbookViewId="0">
      <selection activeCell="E20" sqref="C20:E20"/>
    </sheetView>
  </sheetViews>
  <sheetFormatPr defaultColWidth="11" defaultRowHeight="15.75" x14ac:dyDescent="0.25"/>
  <cols>
    <col min="1" max="1" width="3.125" customWidth="1"/>
    <col min="2" max="2" width="46.125" customWidth="1"/>
    <col min="3" max="3" width="8.125" bestFit="1" customWidth="1"/>
    <col min="4" max="4" width="16.625" bestFit="1" customWidth="1"/>
    <col min="5" max="5" width="11.25" bestFit="1" customWidth="1"/>
    <col min="6" max="6" width="9.875" customWidth="1"/>
    <col min="7" max="7" width="12.125" bestFit="1" customWidth="1"/>
    <col min="10" max="10" width="23.875" customWidth="1"/>
    <col min="11" max="11" width="8.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58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E17</f>
        <v>1985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E38</f>
        <v>0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SUM(E17+E38)</f>
        <v>1985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x14ac:dyDescent="0.25">
      <c r="A12" s="3"/>
      <c r="B12" s="4" t="s">
        <v>13</v>
      </c>
      <c r="C12" s="5" t="s">
        <v>14</v>
      </c>
      <c r="D12" s="5" t="s">
        <v>15</v>
      </c>
      <c r="E12" s="5" t="s">
        <v>16</v>
      </c>
      <c r="F12" s="81" t="s">
        <v>17</v>
      </c>
      <c r="G12" s="81"/>
      <c r="H12" s="81"/>
      <c r="I12" s="81"/>
      <c r="J12" s="81"/>
      <c r="K12" s="10"/>
    </row>
    <row r="13" spans="1:12" x14ac:dyDescent="0.25">
      <c r="A13" s="3"/>
      <c r="B13" s="21" t="s">
        <v>32</v>
      </c>
      <c r="C13" s="23">
        <v>4</v>
      </c>
      <c r="D13" s="16">
        <v>179</v>
      </c>
      <c r="E13" s="16">
        <f t="shared" ref="E13:E16" si="0">SUM(C13*D13)</f>
        <v>716</v>
      </c>
      <c r="F13" s="114" t="s">
        <v>77</v>
      </c>
      <c r="G13" s="115"/>
      <c r="H13" s="115"/>
      <c r="I13" s="115"/>
      <c r="J13" s="116"/>
      <c r="K13" s="10"/>
    </row>
    <row r="14" spans="1:12" x14ac:dyDescent="0.25">
      <c r="A14" s="3"/>
      <c r="B14" s="21" t="s">
        <v>39</v>
      </c>
      <c r="C14" s="23">
        <v>4</v>
      </c>
      <c r="D14" s="16">
        <v>30</v>
      </c>
      <c r="E14" s="16">
        <f t="shared" si="0"/>
        <v>120</v>
      </c>
      <c r="F14" s="94"/>
      <c r="G14" s="95"/>
      <c r="H14" s="95"/>
      <c r="I14" s="95"/>
      <c r="J14" s="96"/>
      <c r="K14" s="10"/>
    </row>
    <row r="15" spans="1:12" x14ac:dyDescent="0.25">
      <c r="A15" s="3"/>
      <c r="B15" s="21" t="s">
        <v>35</v>
      </c>
      <c r="C15" s="23">
        <v>1</v>
      </c>
      <c r="D15" s="16">
        <v>399</v>
      </c>
      <c r="E15" s="16">
        <f t="shared" si="0"/>
        <v>399</v>
      </c>
      <c r="F15" s="117" t="s">
        <v>79</v>
      </c>
      <c r="G15" s="118"/>
      <c r="H15" s="118"/>
      <c r="I15" s="118"/>
      <c r="J15" s="119"/>
      <c r="K15" s="10"/>
    </row>
    <row r="16" spans="1:12" x14ac:dyDescent="0.25">
      <c r="A16" s="3"/>
      <c r="B16" s="21" t="s">
        <v>121</v>
      </c>
      <c r="C16" s="23">
        <v>6</v>
      </c>
      <c r="D16" s="16">
        <v>125</v>
      </c>
      <c r="E16" s="16">
        <f t="shared" si="0"/>
        <v>750</v>
      </c>
      <c r="F16" s="33"/>
      <c r="G16" s="34"/>
      <c r="H16" s="34"/>
      <c r="I16" s="34"/>
      <c r="J16" s="35"/>
      <c r="K16" s="10"/>
    </row>
    <row r="17" spans="1:11" x14ac:dyDescent="0.25">
      <c r="A17" s="3"/>
      <c r="B17" s="14" t="s">
        <v>49</v>
      </c>
      <c r="C17" s="14"/>
      <c r="D17" s="14"/>
      <c r="E17" s="17">
        <f>SUM(E13:E16)</f>
        <v>1985</v>
      </c>
      <c r="F17" s="82"/>
      <c r="G17" s="83"/>
      <c r="H17" s="83"/>
      <c r="I17" s="83"/>
      <c r="J17" s="84"/>
      <c r="K17" s="10"/>
    </row>
    <row r="18" spans="1:11" x14ac:dyDescent="0.25">
      <c r="A18" s="3"/>
      <c r="B18" s="9"/>
      <c r="C18" s="9"/>
      <c r="D18" s="9" t="s">
        <v>51</v>
      </c>
      <c r="E18" s="18"/>
      <c r="F18" s="9"/>
      <c r="G18" s="9"/>
      <c r="H18" s="9"/>
      <c r="I18" s="9"/>
      <c r="J18" s="9"/>
      <c r="K18" s="10"/>
    </row>
    <row r="19" spans="1:11" x14ac:dyDescent="0.25">
      <c r="A19" s="3"/>
      <c r="B19" s="11"/>
      <c r="C19" s="9"/>
      <c r="D19" s="9"/>
      <c r="E19" s="9"/>
      <c r="F19" s="9"/>
      <c r="G19" s="9"/>
      <c r="H19" s="9"/>
      <c r="I19" s="9"/>
      <c r="J19" s="9"/>
      <c r="K19" s="10"/>
    </row>
    <row r="20" spans="1:11" ht="31.5" x14ac:dyDescent="0.25">
      <c r="A20" s="3"/>
      <c r="B20" s="28" t="s">
        <v>73</v>
      </c>
      <c r="C20" s="5"/>
      <c r="D20" s="16"/>
      <c r="E20" s="16"/>
      <c r="F20" s="81"/>
      <c r="G20" s="81"/>
      <c r="H20" s="81"/>
      <c r="I20" s="81"/>
      <c r="J20" s="81"/>
      <c r="K20" s="10"/>
    </row>
    <row r="21" spans="1:11" x14ac:dyDescent="0.25">
      <c r="A21" s="3"/>
      <c r="B21" s="28"/>
      <c r="C21" s="5"/>
      <c r="D21" s="16"/>
      <c r="E21" s="16">
        <f>SUM(C21*D21)</f>
        <v>0</v>
      </c>
      <c r="F21" s="81"/>
      <c r="G21" s="81"/>
      <c r="H21" s="81"/>
      <c r="I21" s="81"/>
      <c r="J21" s="81"/>
      <c r="K21" s="10"/>
    </row>
    <row r="22" spans="1:11" x14ac:dyDescent="0.25">
      <c r="A22" s="3"/>
      <c r="B22" s="4"/>
      <c r="C22" s="5"/>
      <c r="D22" s="16"/>
      <c r="E22" s="16">
        <f>SUM(C22*D22)</f>
        <v>0</v>
      </c>
      <c r="F22" s="81"/>
      <c r="G22" s="81"/>
      <c r="H22" s="81"/>
      <c r="I22" s="81"/>
      <c r="J22" s="81"/>
      <c r="K22" s="10"/>
    </row>
    <row r="23" spans="1:11" x14ac:dyDescent="0.25">
      <c r="A23" s="3"/>
      <c r="B23" s="4"/>
      <c r="C23" s="5"/>
      <c r="D23" s="16"/>
      <c r="E23" s="16">
        <f>SUM(C23*D23)</f>
        <v>0</v>
      </c>
      <c r="F23" s="81"/>
      <c r="G23" s="81"/>
      <c r="H23" s="81"/>
      <c r="I23" s="81"/>
      <c r="J23" s="81"/>
      <c r="K23" s="10"/>
    </row>
    <row r="24" spans="1:11" x14ac:dyDescent="0.25">
      <c r="A24" s="3"/>
      <c r="B24" s="4"/>
      <c r="C24" s="5"/>
      <c r="D24" s="16"/>
      <c r="E24" s="16">
        <f>SUM(C24*D24)</f>
        <v>0</v>
      </c>
      <c r="F24" s="81"/>
      <c r="G24" s="81"/>
      <c r="H24" s="81"/>
      <c r="I24" s="81"/>
      <c r="J24" s="81"/>
      <c r="K24" s="10"/>
    </row>
    <row r="25" spans="1:11" hidden="1" x14ac:dyDescent="0.25">
      <c r="A25" s="3"/>
      <c r="B25" s="4"/>
      <c r="C25" s="5"/>
      <c r="D25" s="5"/>
      <c r="E25" s="5"/>
      <c r="F25" s="81"/>
      <c r="G25" s="81"/>
      <c r="H25" s="81"/>
      <c r="I25" s="81"/>
      <c r="J25" s="81"/>
      <c r="K25" s="10"/>
    </row>
    <row r="26" spans="1:11" hidden="1" x14ac:dyDescent="0.25">
      <c r="A26" s="3"/>
      <c r="B26" s="5"/>
      <c r="C26" s="5"/>
      <c r="D26" s="5"/>
      <c r="E26" s="5"/>
      <c r="F26" s="81"/>
      <c r="G26" s="81"/>
      <c r="H26" s="81"/>
      <c r="I26" s="81"/>
      <c r="J26" s="81"/>
      <c r="K26" s="10"/>
    </row>
    <row r="27" spans="1:11" hidden="1" x14ac:dyDescent="0.25">
      <c r="A27" s="3"/>
      <c r="B27" s="5"/>
      <c r="C27" s="5"/>
      <c r="D27" s="5"/>
      <c r="E27" s="5"/>
      <c r="F27" s="81"/>
      <c r="G27" s="81"/>
      <c r="H27" s="81"/>
      <c r="I27" s="81"/>
      <c r="J27" s="81"/>
      <c r="K27" s="10"/>
    </row>
    <row r="28" spans="1:11" hidden="1" x14ac:dyDescent="0.25">
      <c r="A28" s="3"/>
      <c r="B28" s="5"/>
      <c r="C28" s="5"/>
      <c r="D28" s="5"/>
      <c r="E28" s="5"/>
      <c r="F28" s="81"/>
      <c r="G28" s="81"/>
      <c r="H28" s="81"/>
      <c r="I28" s="81"/>
      <c r="J28" s="81"/>
      <c r="K28" s="10"/>
    </row>
    <row r="29" spans="1:11" hidden="1" x14ac:dyDescent="0.25">
      <c r="A29" s="3"/>
      <c r="B29" s="5"/>
      <c r="C29" s="5"/>
      <c r="D29" s="5"/>
      <c r="E29" s="5"/>
      <c r="F29" s="81"/>
      <c r="G29" s="81"/>
      <c r="H29" s="81"/>
      <c r="I29" s="81"/>
      <c r="J29" s="81"/>
      <c r="K29" s="10"/>
    </row>
    <row r="30" spans="1:11" hidden="1" x14ac:dyDescent="0.25">
      <c r="A30" s="3"/>
      <c r="B30" s="5"/>
      <c r="C30" s="5"/>
      <c r="D30" s="5"/>
      <c r="E30" s="5"/>
      <c r="F30" s="81"/>
      <c r="G30" s="81"/>
      <c r="H30" s="81"/>
      <c r="I30" s="81"/>
      <c r="J30" s="81"/>
      <c r="K30" s="10"/>
    </row>
    <row r="31" spans="1:11" hidden="1" x14ac:dyDescent="0.25">
      <c r="A31" s="3"/>
      <c r="B31" s="5"/>
      <c r="C31" s="5"/>
      <c r="D31" s="5"/>
      <c r="E31" s="5"/>
      <c r="F31" s="81"/>
      <c r="G31" s="81"/>
      <c r="H31" s="81"/>
      <c r="I31" s="81"/>
      <c r="J31" s="81"/>
      <c r="K31" s="10"/>
    </row>
    <row r="32" spans="1:11" hidden="1" x14ac:dyDescent="0.25">
      <c r="A32" s="3"/>
      <c r="B32" s="5"/>
      <c r="C32" s="5"/>
      <c r="D32" s="5"/>
      <c r="E32" s="5"/>
      <c r="F32" s="81"/>
      <c r="G32" s="81"/>
      <c r="H32" s="81"/>
      <c r="I32" s="81"/>
      <c r="J32" s="81"/>
      <c r="K32" s="10"/>
    </row>
    <row r="33" spans="1:11" hidden="1" x14ac:dyDescent="0.25">
      <c r="A33" s="3"/>
      <c r="B33" s="5"/>
      <c r="C33" s="5"/>
      <c r="D33" s="5"/>
      <c r="E33" s="5"/>
      <c r="F33" s="81"/>
      <c r="G33" s="81"/>
      <c r="H33" s="81"/>
      <c r="I33" s="81"/>
      <c r="J33" s="81"/>
      <c r="K33" s="10"/>
    </row>
    <row r="34" spans="1:11" hidden="1" x14ac:dyDescent="0.25">
      <c r="A34" s="3"/>
      <c r="B34" s="5"/>
      <c r="C34" s="5"/>
      <c r="D34" s="5"/>
      <c r="E34" s="5"/>
      <c r="F34" s="81"/>
      <c r="G34" s="81"/>
      <c r="H34" s="81"/>
      <c r="I34" s="81"/>
      <c r="J34" s="81"/>
      <c r="K34" s="10"/>
    </row>
    <row r="35" spans="1:11" hidden="1" x14ac:dyDescent="0.25">
      <c r="A35" s="3"/>
      <c r="B35" s="5"/>
      <c r="C35" s="5"/>
      <c r="D35" s="5"/>
      <c r="E35" s="5"/>
      <c r="F35" s="81"/>
      <c r="G35" s="81"/>
      <c r="H35" s="81"/>
      <c r="I35" s="81"/>
      <c r="J35" s="81"/>
      <c r="K35" s="10"/>
    </row>
    <row r="36" spans="1:11" hidden="1" x14ac:dyDescent="0.25">
      <c r="A36" s="3"/>
      <c r="B36" s="5"/>
      <c r="C36" s="5"/>
      <c r="D36" s="5"/>
      <c r="E36" s="5"/>
      <c r="F36" s="81"/>
      <c r="G36" s="81"/>
      <c r="H36" s="81"/>
      <c r="I36" s="81"/>
      <c r="J36" s="81"/>
      <c r="K36" s="10"/>
    </row>
    <row r="37" spans="1:11" hidden="1" x14ac:dyDescent="0.25">
      <c r="A37" s="3"/>
      <c r="B37" s="5"/>
      <c r="C37" s="5"/>
      <c r="D37" s="5"/>
      <c r="E37" s="5"/>
      <c r="F37" s="81"/>
      <c r="G37" s="81"/>
      <c r="H37" s="81"/>
      <c r="I37" s="81"/>
      <c r="J37" s="81"/>
      <c r="K37" s="10"/>
    </row>
    <row r="38" spans="1:11" x14ac:dyDescent="0.25">
      <c r="A38" s="3"/>
      <c r="B38" s="14"/>
      <c r="C38" s="14"/>
      <c r="D38" s="14"/>
      <c r="E38" s="22"/>
      <c r="F38" s="80" t="s">
        <v>57</v>
      </c>
      <c r="G38" s="80"/>
      <c r="H38" s="80"/>
      <c r="I38" s="80"/>
      <c r="J38" s="80"/>
      <c r="K38" s="10"/>
    </row>
    <row r="39" spans="1:11" x14ac:dyDescent="0.25">
      <c r="A39" s="12"/>
      <c r="B39" s="2"/>
      <c r="C39" s="2"/>
      <c r="D39" s="2"/>
      <c r="E39" s="2"/>
      <c r="F39" s="2"/>
      <c r="G39" s="2"/>
      <c r="H39" s="2"/>
      <c r="I39" s="2"/>
      <c r="J39" s="2"/>
      <c r="K39" s="13"/>
    </row>
    <row r="40" spans="1:1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</row>
  </sheetData>
  <autoFilter ref="B11:J12" xr:uid="{00000000-0001-0000-0000-000000000000}"/>
  <mergeCells count="31">
    <mergeCell ref="C9:E9"/>
    <mergeCell ref="H9:J9"/>
    <mergeCell ref="F12:J12"/>
    <mergeCell ref="F13:J13"/>
    <mergeCell ref="A1:J2"/>
    <mergeCell ref="C7:E7"/>
    <mergeCell ref="H7:J7"/>
    <mergeCell ref="C8:E8"/>
    <mergeCell ref="H8:J8"/>
    <mergeCell ref="F14:J14"/>
    <mergeCell ref="F28:J28"/>
    <mergeCell ref="F17:J17"/>
    <mergeCell ref="F20:J20"/>
    <mergeCell ref="F21:J21"/>
    <mergeCell ref="F22:J22"/>
    <mergeCell ref="F23:J23"/>
    <mergeCell ref="F24:J24"/>
    <mergeCell ref="F25:J25"/>
    <mergeCell ref="F26:J26"/>
    <mergeCell ref="F27:J27"/>
    <mergeCell ref="F15:J15"/>
    <mergeCell ref="F35:J35"/>
    <mergeCell ref="F36:J36"/>
    <mergeCell ref="F37:J37"/>
    <mergeCell ref="F38:J38"/>
    <mergeCell ref="F29:J29"/>
    <mergeCell ref="F30:J30"/>
    <mergeCell ref="F31:J31"/>
    <mergeCell ref="F32:J32"/>
    <mergeCell ref="F33:J33"/>
    <mergeCell ref="F34:J34"/>
  </mergeCells>
  <conditionalFormatting sqref="B14">
    <cfRule type="colorScale" priority="1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3:D13">
    <cfRule type="colorScale" priority="2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B15:B16">
    <cfRule type="colorScale" priority="17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3">
    <cfRule type="colorScale" priority="2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">
    <cfRule type="colorScale" priority="1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5:C16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20:C24">
    <cfRule type="colorScale" priority="3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4:D14">
    <cfRule type="colorScale" priority="17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5:D16">
    <cfRule type="colorScale" priority="8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9">
      <colorScale>
        <cfvo type="min"/>
        <cfvo type="max"/>
        <color rgb="FF63BE7B"/>
        <color rgb="FFFFEF9C"/>
      </colorScale>
    </cfRule>
  </conditionalFormatting>
  <conditionalFormatting sqref="D13">
    <cfRule type="colorScale" priority="2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4">
    <cfRule type="colorScale" priority="1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5:D16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20:D24">
    <cfRule type="colorScale" priority="38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20:E24">
    <cfRule type="colorScale" priority="39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F15:F1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  <cfRule type="colorScale" priority="2">
      <colorScale>
        <cfvo type="min"/>
        <cfvo type="max"/>
        <color rgb="FF63BE7B"/>
        <color rgb="FFFFEF9C"/>
      </colorScale>
    </cfRule>
  </conditionalFormatting>
  <conditionalFormatting sqref="C13:C14">
    <cfRule type="colorScale" priority="30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3:D14">
    <cfRule type="colorScale" priority="30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3:E16">
    <cfRule type="colorScale" priority="30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printOptions headings="1"/>
  <pageMargins left="0.75" right="0.75" top="1" bottom="1" header="0.5" footer="0.5"/>
  <pageSetup orientation="portrait" blackAndWhite="1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DD5C5-957E-4613-92A4-B2E06657D73F}">
  <sheetPr>
    <tabColor rgb="FF00B050"/>
    <pageSetUpPr fitToPage="1"/>
  </sheetPr>
  <dimension ref="A1:L37"/>
  <sheetViews>
    <sheetView topLeftCell="A4" zoomScale="115" zoomScaleNormal="160" workbookViewId="0">
      <selection activeCell="H40" sqref="H40"/>
    </sheetView>
  </sheetViews>
  <sheetFormatPr defaultColWidth="11" defaultRowHeight="15.75" x14ac:dyDescent="0.25"/>
  <cols>
    <col min="1" max="1" width="3.125" customWidth="1"/>
    <col min="2" max="2" width="46.125" customWidth="1"/>
    <col min="3" max="3" width="8.125" bestFit="1" customWidth="1"/>
    <col min="4" max="4" width="16.625" bestFit="1" customWidth="1"/>
    <col min="5" max="5" width="11.25" bestFit="1" customWidth="1"/>
    <col min="6" max="6" width="9.875" customWidth="1"/>
    <col min="7" max="7" width="12.125" bestFit="1" customWidth="1"/>
    <col min="10" max="10" width="23.875" customWidth="1"/>
    <col min="11" max="11" width="8.75" customWidth="1"/>
    <col min="12" max="12" width="5.375" customWidth="1"/>
  </cols>
  <sheetData>
    <row r="1" spans="1:12" hidden="1" x14ac:dyDescent="0.25">
      <c r="A1" s="97"/>
      <c r="B1" s="97"/>
      <c r="C1" s="97"/>
      <c r="D1" s="97"/>
      <c r="E1" s="97"/>
      <c r="F1" s="97"/>
      <c r="G1" s="97"/>
      <c r="H1" s="97"/>
      <c r="I1" s="97"/>
      <c r="J1" s="97"/>
    </row>
    <row r="2" spans="1:12" hidden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</row>
    <row r="3" spans="1:12" hidden="1" x14ac:dyDescent="0.25"/>
    <row r="4" spans="1:12" s="1" customFormat="1" ht="28.5" x14ac:dyDescent="0.45">
      <c r="A4" s="20" t="s">
        <v>58</v>
      </c>
      <c r="B4" s="6"/>
      <c r="C4" s="6"/>
      <c r="D4" s="6"/>
      <c r="E4" s="6"/>
      <c r="F4" s="6"/>
      <c r="G4" s="7"/>
      <c r="H4" s="7"/>
      <c r="I4" s="7"/>
      <c r="J4" s="7"/>
      <c r="K4" s="8"/>
      <c r="L4"/>
    </row>
    <row r="5" spans="1:12" x14ac:dyDescent="0.25">
      <c r="A5" s="3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2" x14ac:dyDescent="0.25">
      <c r="A6" s="3"/>
      <c r="B6" s="11" t="s">
        <v>1</v>
      </c>
      <c r="C6" s="9"/>
      <c r="D6" s="9"/>
      <c r="E6" s="9"/>
      <c r="F6" s="9"/>
      <c r="G6" s="11" t="s">
        <v>2</v>
      </c>
      <c r="H6" s="9"/>
      <c r="I6" s="9"/>
      <c r="J6" s="9"/>
      <c r="K6" s="10"/>
    </row>
    <row r="7" spans="1:12" x14ac:dyDescent="0.25">
      <c r="A7" s="3"/>
      <c r="B7" s="9" t="s">
        <v>3</v>
      </c>
      <c r="C7" s="100" t="s">
        <v>4</v>
      </c>
      <c r="D7" s="100"/>
      <c r="E7" s="100"/>
      <c r="F7" s="9"/>
      <c r="G7" s="9" t="s">
        <v>5</v>
      </c>
      <c r="H7" s="98">
        <f>E14</f>
        <v>1188</v>
      </c>
      <c r="I7" s="98"/>
      <c r="J7" s="98"/>
      <c r="K7" s="10"/>
    </row>
    <row r="8" spans="1:12" x14ac:dyDescent="0.25">
      <c r="A8" s="3"/>
      <c r="B8" s="9" t="s">
        <v>6</v>
      </c>
      <c r="C8" s="101" t="s">
        <v>7</v>
      </c>
      <c r="D8" s="101"/>
      <c r="E8" s="101"/>
      <c r="F8" s="9"/>
      <c r="G8" s="9" t="s">
        <v>8</v>
      </c>
      <c r="H8" s="99">
        <f>E35</f>
        <v>0</v>
      </c>
      <c r="I8" s="99"/>
      <c r="J8" s="99"/>
      <c r="K8" s="10"/>
    </row>
    <row r="9" spans="1:12" x14ac:dyDescent="0.25">
      <c r="A9" s="3"/>
      <c r="B9" s="9" t="s">
        <v>9</v>
      </c>
      <c r="C9" s="101" t="s">
        <v>10</v>
      </c>
      <c r="D9" s="101"/>
      <c r="E9" s="101"/>
      <c r="F9" s="9"/>
      <c r="G9" s="9" t="s">
        <v>11</v>
      </c>
      <c r="H9" s="99">
        <f>SUM(E14+E35)</f>
        <v>1188</v>
      </c>
      <c r="I9" s="99"/>
      <c r="J9" s="99"/>
      <c r="K9" s="10"/>
    </row>
    <row r="10" spans="1:12" x14ac:dyDescent="0.25">
      <c r="A10" s="3"/>
      <c r="B10" s="9"/>
      <c r="C10" s="9"/>
      <c r="D10" s="9"/>
      <c r="E10" s="9"/>
      <c r="F10" s="9"/>
      <c r="G10" s="9"/>
      <c r="H10" s="9"/>
      <c r="I10" s="9"/>
      <c r="J10" s="9"/>
      <c r="K10" s="10"/>
    </row>
    <row r="11" spans="1:12" x14ac:dyDescent="0.25">
      <c r="A11" s="3"/>
      <c r="B11" s="11" t="s">
        <v>12</v>
      </c>
      <c r="C11" s="9"/>
      <c r="D11" s="9"/>
      <c r="E11" s="9"/>
      <c r="F11" s="9"/>
      <c r="G11" s="9"/>
      <c r="H11" s="9"/>
      <c r="I11" s="9"/>
      <c r="J11" s="9"/>
      <c r="K11" s="10"/>
    </row>
    <row r="12" spans="1:12" x14ac:dyDescent="0.25">
      <c r="A12" s="3"/>
      <c r="B12" s="4" t="s">
        <v>13</v>
      </c>
      <c r="C12" s="5" t="s">
        <v>14</v>
      </c>
      <c r="D12" s="5" t="s">
        <v>15</v>
      </c>
      <c r="E12" s="5" t="s">
        <v>16</v>
      </c>
      <c r="F12" s="81" t="s">
        <v>17</v>
      </c>
      <c r="G12" s="81"/>
      <c r="H12" s="81"/>
      <c r="I12" s="81"/>
      <c r="J12" s="81"/>
      <c r="K12" s="10"/>
    </row>
    <row r="13" spans="1:12" x14ac:dyDescent="0.25">
      <c r="A13" s="3"/>
      <c r="B13" s="21" t="s">
        <v>31</v>
      </c>
      <c r="C13" s="23">
        <v>12</v>
      </c>
      <c r="D13" s="16">
        <v>99</v>
      </c>
      <c r="E13" s="16">
        <f>SUM(C13*D13)</f>
        <v>1188</v>
      </c>
      <c r="F13" s="114" t="s">
        <v>78</v>
      </c>
      <c r="G13" s="115"/>
      <c r="H13" s="115"/>
      <c r="I13" s="115"/>
      <c r="J13" s="116"/>
      <c r="K13" s="10"/>
    </row>
    <row r="14" spans="1:12" x14ac:dyDescent="0.25">
      <c r="A14" s="3"/>
      <c r="B14" s="14" t="s">
        <v>49</v>
      </c>
      <c r="C14" s="14"/>
      <c r="D14" s="14"/>
      <c r="E14" s="17">
        <f>SUM(E13:E13)</f>
        <v>1188</v>
      </c>
      <c r="F14" s="80"/>
      <c r="G14" s="80"/>
      <c r="H14" s="80"/>
      <c r="I14" s="80"/>
      <c r="J14" s="80"/>
      <c r="K14" s="10"/>
    </row>
    <row r="15" spans="1:12" x14ac:dyDescent="0.25">
      <c r="A15" s="3"/>
      <c r="B15" s="9"/>
      <c r="C15" s="9"/>
      <c r="D15" s="9" t="s">
        <v>51</v>
      </c>
      <c r="E15" s="18"/>
      <c r="F15" s="9"/>
      <c r="G15" s="9"/>
      <c r="H15" s="9"/>
      <c r="I15" s="9"/>
      <c r="J15" s="9"/>
      <c r="K15" s="10"/>
    </row>
    <row r="16" spans="1:12" x14ac:dyDescent="0.25">
      <c r="A16" s="3"/>
      <c r="B16" s="11"/>
      <c r="C16" s="9"/>
      <c r="D16" s="9"/>
      <c r="E16" s="9"/>
      <c r="F16" s="9"/>
      <c r="G16" s="9"/>
      <c r="H16" s="9"/>
      <c r="I16" s="9"/>
      <c r="J16" s="9"/>
      <c r="K16" s="10"/>
    </row>
    <row r="17" spans="1:11" ht="31.5" x14ac:dyDescent="0.25">
      <c r="A17" s="3"/>
      <c r="B17" s="28" t="s">
        <v>73</v>
      </c>
      <c r="C17" s="5"/>
      <c r="D17" s="16"/>
      <c r="E17" s="16"/>
      <c r="F17" s="81"/>
      <c r="G17" s="81"/>
      <c r="H17" s="81"/>
      <c r="I17" s="81"/>
      <c r="J17" s="81"/>
      <c r="K17" s="10"/>
    </row>
    <row r="18" spans="1:11" x14ac:dyDescent="0.25">
      <c r="A18" s="3"/>
      <c r="B18" s="4"/>
      <c r="C18" s="5"/>
      <c r="D18" s="16"/>
      <c r="E18" s="16">
        <f>SUM(C18*D18)</f>
        <v>0</v>
      </c>
      <c r="F18" s="81"/>
      <c r="G18" s="81"/>
      <c r="H18" s="81"/>
      <c r="I18" s="81"/>
      <c r="J18" s="81"/>
      <c r="K18" s="10"/>
    </row>
    <row r="19" spans="1:11" x14ac:dyDescent="0.25">
      <c r="A19" s="3"/>
      <c r="B19" s="4"/>
      <c r="C19" s="5"/>
      <c r="D19" s="16"/>
      <c r="E19" s="16">
        <f t="shared" ref="E19:E21" si="0">SUM(C19*D19)</f>
        <v>0</v>
      </c>
      <c r="F19" s="81"/>
      <c r="G19" s="81"/>
      <c r="H19" s="81"/>
      <c r="I19" s="81"/>
      <c r="J19" s="81"/>
      <c r="K19" s="10"/>
    </row>
    <row r="20" spans="1:11" x14ac:dyDescent="0.25">
      <c r="A20" s="3"/>
      <c r="B20" s="4"/>
      <c r="C20" s="5"/>
      <c r="D20" s="16"/>
      <c r="E20" s="16">
        <f t="shared" si="0"/>
        <v>0</v>
      </c>
      <c r="F20" s="81"/>
      <c r="G20" s="81"/>
      <c r="H20" s="81"/>
      <c r="I20" s="81"/>
      <c r="J20" s="81"/>
      <c r="K20" s="10"/>
    </row>
    <row r="21" spans="1:11" x14ac:dyDescent="0.25">
      <c r="A21" s="3"/>
      <c r="B21" s="4"/>
      <c r="C21" s="5"/>
      <c r="D21" s="16"/>
      <c r="E21" s="16">
        <f t="shared" si="0"/>
        <v>0</v>
      </c>
      <c r="F21" s="81"/>
      <c r="G21" s="81"/>
      <c r="H21" s="81"/>
      <c r="I21" s="81"/>
      <c r="J21" s="81"/>
      <c r="K21" s="10"/>
    </row>
    <row r="22" spans="1:11" hidden="1" x14ac:dyDescent="0.25">
      <c r="A22" s="3"/>
      <c r="B22" s="4"/>
      <c r="C22" s="5"/>
      <c r="D22" s="5"/>
      <c r="E22" s="5"/>
      <c r="F22" s="81"/>
      <c r="G22" s="81"/>
      <c r="H22" s="81"/>
      <c r="I22" s="81"/>
      <c r="J22" s="81"/>
      <c r="K22" s="10"/>
    </row>
    <row r="23" spans="1:11" hidden="1" x14ac:dyDescent="0.25">
      <c r="A23" s="3"/>
      <c r="B23" s="5"/>
      <c r="C23" s="5"/>
      <c r="D23" s="5"/>
      <c r="E23" s="5"/>
      <c r="F23" s="81"/>
      <c r="G23" s="81"/>
      <c r="H23" s="81"/>
      <c r="I23" s="81"/>
      <c r="J23" s="81"/>
      <c r="K23" s="10"/>
    </row>
    <row r="24" spans="1:11" hidden="1" x14ac:dyDescent="0.25">
      <c r="A24" s="3"/>
      <c r="B24" s="5"/>
      <c r="C24" s="5"/>
      <c r="D24" s="5"/>
      <c r="E24" s="5"/>
      <c r="F24" s="81"/>
      <c r="G24" s="81"/>
      <c r="H24" s="81"/>
      <c r="I24" s="81"/>
      <c r="J24" s="81"/>
      <c r="K24" s="10"/>
    </row>
    <row r="25" spans="1:11" hidden="1" x14ac:dyDescent="0.25">
      <c r="A25" s="3"/>
      <c r="B25" s="5"/>
      <c r="C25" s="5"/>
      <c r="D25" s="5"/>
      <c r="E25" s="5"/>
      <c r="F25" s="81"/>
      <c r="G25" s="81"/>
      <c r="H25" s="81"/>
      <c r="I25" s="81"/>
      <c r="J25" s="81"/>
      <c r="K25" s="10"/>
    </row>
    <row r="26" spans="1:11" hidden="1" x14ac:dyDescent="0.25">
      <c r="A26" s="3"/>
      <c r="B26" s="5"/>
      <c r="C26" s="5"/>
      <c r="D26" s="5"/>
      <c r="E26" s="5"/>
      <c r="F26" s="81"/>
      <c r="G26" s="81"/>
      <c r="H26" s="81"/>
      <c r="I26" s="81"/>
      <c r="J26" s="81"/>
      <c r="K26" s="10"/>
    </row>
    <row r="27" spans="1:11" hidden="1" x14ac:dyDescent="0.25">
      <c r="A27" s="3"/>
      <c r="B27" s="5"/>
      <c r="C27" s="5"/>
      <c r="D27" s="5"/>
      <c r="E27" s="5"/>
      <c r="F27" s="81"/>
      <c r="G27" s="81"/>
      <c r="H27" s="81"/>
      <c r="I27" s="81"/>
      <c r="J27" s="81"/>
      <c r="K27" s="10"/>
    </row>
    <row r="28" spans="1:11" hidden="1" x14ac:dyDescent="0.25">
      <c r="A28" s="3"/>
      <c r="B28" s="5"/>
      <c r="C28" s="5"/>
      <c r="D28" s="5"/>
      <c r="E28" s="5"/>
      <c r="F28" s="81"/>
      <c r="G28" s="81"/>
      <c r="H28" s="81"/>
      <c r="I28" s="81"/>
      <c r="J28" s="81"/>
      <c r="K28" s="10"/>
    </row>
    <row r="29" spans="1:11" hidden="1" x14ac:dyDescent="0.25">
      <c r="A29" s="3"/>
      <c r="B29" s="5"/>
      <c r="C29" s="5"/>
      <c r="D29" s="5"/>
      <c r="E29" s="5"/>
      <c r="F29" s="81"/>
      <c r="G29" s="81"/>
      <c r="H29" s="81"/>
      <c r="I29" s="81"/>
      <c r="J29" s="81"/>
      <c r="K29" s="10"/>
    </row>
    <row r="30" spans="1:11" hidden="1" x14ac:dyDescent="0.25">
      <c r="A30" s="3"/>
      <c r="B30" s="5"/>
      <c r="C30" s="5"/>
      <c r="D30" s="5"/>
      <c r="E30" s="5"/>
      <c r="F30" s="81"/>
      <c r="G30" s="81"/>
      <c r="H30" s="81"/>
      <c r="I30" s="81"/>
      <c r="J30" s="81"/>
      <c r="K30" s="10"/>
    </row>
    <row r="31" spans="1:11" hidden="1" x14ac:dyDescent="0.25">
      <c r="A31" s="3"/>
      <c r="B31" s="5"/>
      <c r="C31" s="5"/>
      <c r="D31" s="5"/>
      <c r="E31" s="5"/>
      <c r="F31" s="81"/>
      <c r="G31" s="81"/>
      <c r="H31" s="81"/>
      <c r="I31" s="81"/>
      <c r="J31" s="81"/>
      <c r="K31" s="10"/>
    </row>
    <row r="32" spans="1:11" hidden="1" x14ac:dyDescent="0.25">
      <c r="A32" s="3"/>
      <c r="B32" s="5"/>
      <c r="C32" s="5"/>
      <c r="D32" s="5"/>
      <c r="E32" s="5"/>
      <c r="F32" s="81"/>
      <c r="G32" s="81"/>
      <c r="H32" s="81"/>
      <c r="I32" s="81"/>
      <c r="J32" s="81"/>
      <c r="K32" s="10"/>
    </row>
    <row r="33" spans="1:11" hidden="1" x14ac:dyDescent="0.25">
      <c r="A33" s="3"/>
      <c r="B33" s="5"/>
      <c r="C33" s="5"/>
      <c r="D33" s="5"/>
      <c r="E33" s="5"/>
      <c r="F33" s="81"/>
      <c r="G33" s="81"/>
      <c r="H33" s="81"/>
      <c r="I33" s="81"/>
      <c r="J33" s="81"/>
      <c r="K33" s="10"/>
    </row>
    <row r="34" spans="1:11" hidden="1" x14ac:dyDescent="0.25">
      <c r="A34" s="3"/>
      <c r="B34" s="5"/>
      <c r="C34" s="5"/>
      <c r="D34" s="5"/>
      <c r="E34" s="5"/>
      <c r="F34" s="81"/>
      <c r="G34" s="81"/>
      <c r="H34" s="81"/>
      <c r="I34" s="81"/>
      <c r="J34" s="81"/>
      <c r="K34" s="10"/>
    </row>
    <row r="35" spans="1:11" x14ac:dyDescent="0.25">
      <c r="A35" s="3"/>
      <c r="B35" s="14"/>
      <c r="C35" s="14"/>
      <c r="D35" s="14"/>
      <c r="E35" s="22">
        <f>SUM(E17:E34)</f>
        <v>0</v>
      </c>
      <c r="F35" s="80" t="s">
        <v>57</v>
      </c>
      <c r="G35" s="80"/>
      <c r="H35" s="80"/>
      <c r="I35" s="80"/>
      <c r="J35" s="80"/>
      <c r="K35" s="10"/>
    </row>
    <row r="36" spans="1:11" x14ac:dyDescent="0.25">
      <c r="A36" s="12"/>
      <c r="B36" s="2"/>
      <c r="C36" s="2"/>
      <c r="D36" s="2"/>
      <c r="E36" s="2"/>
      <c r="F36" s="2"/>
      <c r="G36" s="2"/>
      <c r="H36" s="2"/>
      <c r="I36" s="2"/>
      <c r="J36" s="2"/>
      <c r="K36" s="13"/>
    </row>
    <row r="37" spans="1:1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</row>
  </sheetData>
  <autoFilter ref="B11:J12" xr:uid="{00000000-0001-0000-0000-000000000000}"/>
  <mergeCells count="29">
    <mergeCell ref="F12:J12"/>
    <mergeCell ref="A1:J2"/>
    <mergeCell ref="C7:E7"/>
    <mergeCell ref="H7:J7"/>
    <mergeCell ref="C8:E8"/>
    <mergeCell ref="H8:J8"/>
    <mergeCell ref="C9:E9"/>
    <mergeCell ref="H9:J9"/>
    <mergeCell ref="F13:J13"/>
    <mergeCell ref="F21:J21"/>
    <mergeCell ref="F22:J22"/>
    <mergeCell ref="F23:J23"/>
    <mergeCell ref="F24:J24"/>
    <mergeCell ref="F34:J34"/>
    <mergeCell ref="F35:J35"/>
    <mergeCell ref="F28:J28"/>
    <mergeCell ref="F29:J29"/>
    <mergeCell ref="F30:J30"/>
    <mergeCell ref="F31:J31"/>
    <mergeCell ref="F32:J32"/>
    <mergeCell ref="F33:J33"/>
    <mergeCell ref="F27:J27"/>
    <mergeCell ref="F14:J14"/>
    <mergeCell ref="F17:J17"/>
    <mergeCell ref="F18:J18"/>
    <mergeCell ref="F19:J19"/>
    <mergeCell ref="F20:J20"/>
    <mergeCell ref="F26:J26"/>
    <mergeCell ref="F25:J25"/>
  </mergeCells>
  <conditionalFormatting sqref="B13">
    <cfRule type="colorScale" priority="1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C18:C21">
    <cfRule type="colorScale" priority="20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D18:D21">
    <cfRule type="colorScale" priority="2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E18:E21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rintOptions headings="1"/>
  <pageMargins left="0.75" right="0.75" top="1" bottom="1" header="0.5" footer="0.5"/>
  <pageSetup orientation="portrait" blackAndWhite="1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8BA99-C704-4BFC-A2C2-D2C82F54B527}">
  <sheetPr>
    <tabColor theme="2" tint="-0.499984740745262"/>
  </sheetPr>
  <dimension ref="A1:O40"/>
  <sheetViews>
    <sheetView topLeftCell="A8" workbookViewId="0">
      <selection activeCell="J42" sqref="J42"/>
    </sheetView>
  </sheetViews>
  <sheetFormatPr defaultRowHeight="15.75" customHeight="1" x14ac:dyDescent="0.25"/>
  <cols>
    <col min="1" max="1" width="52.75" bestFit="1" customWidth="1"/>
    <col min="2" max="2" width="20.75" bestFit="1" customWidth="1"/>
    <col min="3" max="3" width="12.25" bestFit="1" customWidth="1"/>
    <col min="4" max="4" width="13.875" bestFit="1" customWidth="1"/>
    <col min="5" max="5" width="27.75" bestFit="1" customWidth="1"/>
    <col min="6" max="6" width="22.625" style="70" bestFit="1" customWidth="1"/>
    <col min="7" max="7" width="22.625" style="70" customWidth="1"/>
    <col min="8" max="8" width="20.75" style="70" bestFit="1" customWidth="1"/>
    <col min="9" max="9" width="22.75" bestFit="1" customWidth="1"/>
    <col min="10" max="10" width="17.875" bestFit="1" customWidth="1"/>
    <col min="11" max="11" width="9.875" bestFit="1" customWidth="1"/>
    <col min="12" max="12" width="36.5" customWidth="1"/>
    <col min="14" max="14" width="23.75" bestFit="1" customWidth="1"/>
  </cols>
  <sheetData>
    <row r="1" spans="1:15" x14ac:dyDescent="0.25">
      <c r="A1" s="47" t="s">
        <v>80</v>
      </c>
      <c r="B1" s="47" t="s">
        <v>81</v>
      </c>
      <c r="C1" s="47" t="s">
        <v>82</v>
      </c>
      <c r="D1" s="47" t="s">
        <v>83</v>
      </c>
      <c r="E1" s="55" t="s">
        <v>84</v>
      </c>
      <c r="F1" s="72" t="s">
        <v>85</v>
      </c>
      <c r="G1" s="72" t="s">
        <v>86</v>
      </c>
      <c r="H1" s="72" t="s">
        <v>87</v>
      </c>
      <c r="I1" s="47" t="s">
        <v>88</v>
      </c>
      <c r="J1" s="47" t="s">
        <v>89</v>
      </c>
      <c r="K1" s="47" t="s">
        <v>90</v>
      </c>
      <c r="L1" s="47" t="s">
        <v>91</v>
      </c>
      <c r="M1" s="56"/>
      <c r="N1" s="47" t="s">
        <v>92</v>
      </c>
      <c r="O1" s="47"/>
    </row>
    <row r="2" spans="1:15" ht="21" x14ac:dyDescent="0.35">
      <c r="A2" t="s">
        <v>20</v>
      </c>
      <c r="B2" t="s">
        <v>93</v>
      </c>
      <c r="C2" t="s">
        <v>93</v>
      </c>
      <c r="D2" s="68">
        <v>4</v>
      </c>
      <c r="E2" s="57" t="s">
        <v>94</v>
      </c>
      <c r="F2" s="70">
        <v>139</v>
      </c>
      <c r="G2" s="70">
        <f t="shared" ref="G2:G30" si="0">SUM(F2*D2)</f>
        <v>556</v>
      </c>
      <c r="K2" s="69" t="s">
        <v>95</v>
      </c>
      <c r="M2" s="59"/>
      <c r="N2" s="47"/>
      <c r="O2" s="47"/>
    </row>
    <row r="3" spans="1:15" ht="21" x14ac:dyDescent="0.35">
      <c r="A3" t="s">
        <v>96</v>
      </c>
      <c r="B3" t="s">
        <v>97</v>
      </c>
      <c r="C3" t="s">
        <v>98</v>
      </c>
      <c r="D3" s="68">
        <v>4</v>
      </c>
      <c r="E3" s="60" t="s">
        <v>99</v>
      </c>
      <c r="F3" s="70">
        <v>359</v>
      </c>
      <c r="G3" s="70">
        <f t="shared" si="0"/>
        <v>1436</v>
      </c>
      <c r="K3" s="69" t="s">
        <v>95</v>
      </c>
      <c r="M3" s="61"/>
      <c r="N3" s="47"/>
      <c r="O3" s="47"/>
    </row>
    <row r="4" spans="1:15" ht="21" x14ac:dyDescent="0.35">
      <c r="A4" t="s">
        <v>24</v>
      </c>
      <c r="B4" t="s">
        <v>93</v>
      </c>
      <c r="C4" t="s">
        <v>93</v>
      </c>
      <c r="D4" s="68">
        <v>5</v>
      </c>
      <c r="E4" s="62" t="s">
        <v>100</v>
      </c>
      <c r="F4" s="70">
        <v>199</v>
      </c>
      <c r="G4" s="70">
        <f t="shared" si="0"/>
        <v>995</v>
      </c>
      <c r="K4" s="69" t="s">
        <v>95</v>
      </c>
      <c r="M4" s="59"/>
      <c r="N4" s="47"/>
      <c r="O4" s="47"/>
    </row>
    <row r="5" spans="1:15" ht="21" x14ac:dyDescent="0.35">
      <c r="A5" t="s">
        <v>27</v>
      </c>
      <c r="B5" t="s">
        <v>93</v>
      </c>
      <c r="C5" t="s">
        <v>93</v>
      </c>
      <c r="D5" s="68">
        <v>5</v>
      </c>
      <c r="E5" s="62" t="s">
        <v>101</v>
      </c>
      <c r="F5" s="70">
        <v>112</v>
      </c>
      <c r="G5" s="70">
        <f t="shared" si="0"/>
        <v>560</v>
      </c>
      <c r="K5" s="69" t="s">
        <v>95</v>
      </c>
      <c r="M5" s="59"/>
      <c r="N5" s="47"/>
      <c r="O5" s="47"/>
    </row>
    <row r="6" spans="1:15" ht="21" x14ac:dyDescent="0.35">
      <c r="A6" t="s">
        <v>41</v>
      </c>
      <c r="B6" t="s">
        <v>93</v>
      </c>
      <c r="C6" t="s">
        <v>93</v>
      </c>
      <c r="D6" s="68">
        <v>1</v>
      </c>
      <c r="E6" s="62" t="s">
        <v>102</v>
      </c>
      <c r="F6" s="71">
        <v>59</v>
      </c>
      <c r="G6" s="71">
        <f t="shared" si="0"/>
        <v>59</v>
      </c>
      <c r="H6" s="71"/>
      <c r="K6" s="69" t="s">
        <v>103</v>
      </c>
      <c r="M6" s="59"/>
      <c r="N6" s="47"/>
      <c r="O6" s="47"/>
    </row>
    <row r="7" spans="1:15" ht="21" x14ac:dyDescent="0.35">
      <c r="A7" t="s">
        <v>45</v>
      </c>
      <c r="B7" t="s">
        <v>104</v>
      </c>
      <c r="C7" t="s">
        <v>98</v>
      </c>
      <c r="D7" s="68">
        <v>8</v>
      </c>
      <c r="E7" s="62" t="s">
        <v>105</v>
      </c>
      <c r="F7" s="71">
        <v>9.99</v>
      </c>
      <c r="G7" s="71">
        <f t="shared" si="0"/>
        <v>79.92</v>
      </c>
      <c r="H7" s="71"/>
      <c r="K7" s="69" t="s">
        <v>95</v>
      </c>
      <c r="M7" s="59"/>
      <c r="N7" s="47"/>
      <c r="O7" s="47"/>
    </row>
    <row r="8" spans="1:15" ht="21" x14ac:dyDescent="0.35">
      <c r="A8" t="s">
        <v>44</v>
      </c>
      <c r="B8" t="s">
        <v>106</v>
      </c>
      <c r="C8" t="s">
        <v>98</v>
      </c>
      <c r="D8" s="68">
        <v>1</v>
      </c>
      <c r="E8" s="62" t="s">
        <v>107</v>
      </c>
      <c r="F8" s="71">
        <v>174</v>
      </c>
      <c r="G8" s="71">
        <f t="shared" si="0"/>
        <v>174</v>
      </c>
      <c r="H8" s="71"/>
      <c r="K8" s="69" t="s">
        <v>95</v>
      </c>
      <c r="M8" s="59"/>
      <c r="N8" s="47"/>
      <c r="O8" s="47"/>
    </row>
    <row r="9" spans="1:15" ht="21" x14ac:dyDescent="0.35">
      <c r="A9" t="s">
        <v>42</v>
      </c>
      <c r="B9" t="s">
        <v>108</v>
      </c>
      <c r="C9" t="s">
        <v>98</v>
      </c>
      <c r="D9" s="68">
        <v>2</v>
      </c>
      <c r="E9" s="62" t="s">
        <v>109</v>
      </c>
      <c r="F9" s="71">
        <v>12.99</v>
      </c>
      <c r="G9" s="71">
        <f t="shared" si="0"/>
        <v>25.98</v>
      </c>
      <c r="H9" s="71"/>
      <c r="K9" s="69" t="s">
        <v>103</v>
      </c>
      <c r="M9" s="59"/>
      <c r="N9" s="47"/>
      <c r="O9" s="47"/>
    </row>
    <row r="10" spans="1:15" ht="21" x14ac:dyDescent="0.35">
      <c r="A10" t="s">
        <v>32</v>
      </c>
      <c r="B10" t="s">
        <v>93</v>
      </c>
      <c r="C10" t="s">
        <v>93</v>
      </c>
      <c r="D10" s="68">
        <v>4</v>
      </c>
      <c r="E10" s="62" t="s">
        <v>110</v>
      </c>
      <c r="F10" s="70">
        <v>179</v>
      </c>
      <c r="G10" s="70">
        <f t="shared" si="0"/>
        <v>716</v>
      </c>
      <c r="K10" s="69" t="s">
        <v>111</v>
      </c>
      <c r="M10" s="59"/>
      <c r="N10" s="47"/>
      <c r="O10" s="47"/>
    </row>
    <row r="11" spans="1:15" ht="21" x14ac:dyDescent="0.35">
      <c r="A11" t="s">
        <v>39</v>
      </c>
      <c r="B11" t="s">
        <v>93</v>
      </c>
      <c r="C11" t="s">
        <v>93</v>
      </c>
      <c r="D11" s="68">
        <v>4</v>
      </c>
      <c r="E11" s="62" t="s">
        <v>112</v>
      </c>
      <c r="F11" s="70">
        <v>19.989999999999998</v>
      </c>
      <c r="G11" s="70">
        <f t="shared" si="0"/>
        <v>79.959999999999994</v>
      </c>
      <c r="K11" s="69" t="s">
        <v>111</v>
      </c>
      <c r="M11" s="59"/>
      <c r="O11" s="47"/>
    </row>
    <row r="12" spans="1:15" ht="21" x14ac:dyDescent="0.35">
      <c r="A12" t="s">
        <v>43</v>
      </c>
      <c r="B12" t="s">
        <v>93</v>
      </c>
      <c r="C12" t="s">
        <v>93</v>
      </c>
      <c r="D12" s="68">
        <v>1</v>
      </c>
      <c r="E12" s="62" t="s">
        <v>113</v>
      </c>
      <c r="F12" s="70">
        <v>199</v>
      </c>
      <c r="G12" s="70">
        <f t="shared" si="0"/>
        <v>199</v>
      </c>
      <c r="K12" s="69" t="s">
        <v>103</v>
      </c>
      <c r="M12" s="59"/>
      <c r="N12" s="47"/>
      <c r="O12" s="47"/>
    </row>
    <row r="13" spans="1:15" ht="21" x14ac:dyDescent="0.35">
      <c r="A13" t="s">
        <v>46</v>
      </c>
      <c r="B13" t="s">
        <v>93</v>
      </c>
      <c r="C13" t="s">
        <v>93</v>
      </c>
      <c r="D13" s="68">
        <v>1</v>
      </c>
      <c r="E13" s="62" t="s">
        <v>114</v>
      </c>
      <c r="F13" s="70">
        <v>368</v>
      </c>
      <c r="G13" s="70">
        <f t="shared" si="0"/>
        <v>368</v>
      </c>
      <c r="K13" s="69" t="s">
        <v>103</v>
      </c>
      <c r="M13" s="59"/>
      <c r="N13" s="47"/>
      <c r="O13" s="47"/>
    </row>
    <row r="14" spans="1:15" ht="21" x14ac:dyDescent="0.35">
      <c r="A14" t="s">
        <v>47</v>
      </c>
      <c r="B14" t="s">
        <v>93</v>
      </c>
      <c r="C14" t="s">
        <v>93</v>
      </c>
      <c r="D14" s="68">
        <v>1</v>
      </c>
      <c r="E14" s="62" t="s">
        <v>115</v>
      </c>
      <c r="F14" s="70">
        <v>159</v>
      </c>
      <c r="G14" s="70">
        <f t="shared" si="0"/>
        <v>159</v>
      </c>
      <c r="K14" s="69" t="s">
        <v>103</v>
      </c>
      <c r="M14" s="59"/>
      <c r="N14" s="47"/>
      <c r="O14" s="47"/>
    </row>
    <row r="15" spans="1:15" ht="21" x14ac:dyDescent="0.35">
      <c r="A15" t="s">
        <v>34</v>
      </c>
      <c r="B15" t="s">
        <v>93</v>
      </c>
      <c r="C15" t="s">
        <v>93</v>
      </c>
      <c r="D15" s="68">
        <v>1</v>
      </c>
      <c r="E15" s="62" t="s">
        <v>116</v>
      </c>
      <c r="F15" s="70">
        <v>129</v>
      </c>
      <c r="G15" s="70">
        <f t="shared" si="0"/>
        <v>129</v>
      </c>
      <c r="K15" s="69" t="s">
        <v>103</v>
      </c>
      <c r="M15" s="59"/>
      <c r="N15" s="47"/>
      <c r="O15" s="47"/>
    </row>
    <row r="16" spans="1:15" ht="21" x14ac:dyDescent="0.35">
      <c r="A16" t="s">
        <v>117</v>
      </c>
      <c r="B16" t="s">
        <v>93</v>
      </c>
      <c r="C16" t="s">
        <v>93</v>
      </c>
      <c r="D16" s="68">
        <v>1</v>
      </c>
      <c r="E16" s="62" t="s">
        <v>118</v>
      </c>
      <c r="F16" s="70">
        <v>19</v>
      </c>
      <c r="G16" s="70">
        <f t="shared" si="0"/>
        <v>19</v>
      </c>
      <c r="K16" s="69" t="s">
        <v>103</v>
      </c>
      <c r="M16" s="59"/>
      <c r="N16" s="47"/>
      <c r="O16" s="47"/>
    </row>
    <row r="17" spans="1:15" ht="21" x14ac:dyDescent="0.35">
      <c r="A17" t="s">
        <v>48</v>
      </c>
      <c r="B17" t="s">
        <v>93</v>
      </c>
      <c r="C17" t="s">
        <v>93</v>
      </c>
      <c r="D17" s="68">
        <v>5</v>
      </c>
      <c r="E17" s="62" t="s">
        <v>119</v>
      </c>
      <c r="F17" s="70">
        <v>59</v>
      </c>
      <c r="G17" s="70">
        <f t="shared" si="0"/>
        <v>295</v>
      </c>
      <c r="K17" s="69" t="s">
        <v>95</v>
      </c>
      <c r="M17" s="59"/>
      <c r="N17" s="47"/>
      <c r="O17" s="47"/>
    </row>
    <row r="18" spans="1:15" x14ac:dyDescent="0.25">
      <c r="E18" s="57"/>
      <c r="G18" s="70">
        <f t="shared" si="0"/>
        <v>0</v>
      </c>
      <c r="K18" s="58"/>
      <c r="M18" s="59"/>
      <c r="N18" s="47"/>
      <c r="O18" s="47"/>
    </row>
    <row r="19" spans="1:15" x14ac:dyDescent="0.25">
      <c r="E19" s="57"/>
      <c r="G19" s="70">
        <f t="shared" si="0"/>
        <v>0</v>
      </c>
      <c r="K19" s="58"/>
      <c r="M19" s="59"/>
      <c r="N19" s="47"/>
      <c r="O19" s="47"/>
    </row>
    <row r="20" spans="1:15" x14ac:dyDescent="0.25">
      <c r="E20" s="57"/>
      <c r="G20" s="70">
        <f t="shared" si="0"/>
        <v>0</v>
      </c>
      <c r="K20" s="58"/>
      <c r="M20" s="59"/>
      <c r="N20" s="47"/>
      <c r="O20" s="47"/>
    </row>
    <row r="21" spans="1:15" x14ac:dyDescent="0.25">
      <c r="E21" s="62"/>
      <c r="G21" s="70">
        <f t="shared" si="0"/>
        <v>0</v>
      </c>
      <c r="K21" s="58"/>
      <c r="M21" s="59"/>
      <c r="N21" s="47"/>
      <c r="O21" s="47"/>
    </row>
    <row r="22" spans="1:15" x14ac:dyDescent="0.25">
      <c r="E22" s="62"/>
      <c r="G22" s="70">
        <f t="shared" si="0"/>
        <v>0</v>
      </c>
      <c r="K22" s="58"/>
      <c r="M22" s="59"/>
      <c r="N22" s="47"/>
      <c r="O22" s="47"/>
    </row>
    <row r="23" spans="1:15" x14ac:dyDescent="0.25">
      <c r="E23" s="62"/>
      <c r="G23" s="70">
        <f t="shared" si="0"/>
        <v>0</v>
      </c>
      <c r="K23" s="58"/>
      <c r="M23" s="59"/>
      <c r="N23" s="47"/>
      <c r="O23" s="47"/>
    </row>
    <row r="24" spans="1:15" x14ac:dyDescent="0.25">
      <c r="E24" s="62"/>
      <c r="G24" s="70">
        <f t="shared" si="0"/>
        <v>0</v>
      </c>
      <c r="K24" s="58"/>
      <c r="M24" s="59"/>
      <c r="N24" s="47"/>
      <c r="O24" s="47"/>
    </row>
    <row r="25" spans="1:15" x14ac:dyDescent="0.25">
      <c r="E25" s="62"/>
      <c r="G25" s="70">
        <f t="shared" si="0"/>
        <v>0</v>
      </c>
      <c r="K25" s="58"/>
      <c r="M25" s="63"/>
      <c r="N25" s="47"/>
      <c r="O25" s="47"/>
    </row>
    <row r="26" spans="1:15" x14ac:dyDescent="0.25">
      <c r="E26" s="62"/>
      <c r="G26" s="70">
        <f t="shared" si="0"/>
        <v>0</v>
      </c>
      <c r="K26" s="58"/>
      <c r="M26" s="59"/>
    </row>
    <row r="27" spans="1:15" x14ac:dyDescent="0.25">
      <c r="E27" s="62"/>
      <c r="G27" s="70">
        <f t="shared" si="0"/>
        <v>0</v>
      </c>
      <c r="K27" s="58"/>
      <c r="M27" s="59"/>
    </row>
    <row r="28" spans="1:15" x14ac:dyDescent="0.25">
      <c r="E28" s="62"/>
      <c r="G28" s="70">
        <f t="shared" si="0"/>
        <v>0</v>
      </c>
      <c r="K28" s="58"/>
      <c r="M28" s="59"/>
    </row>
    <row r="29" spans="1:15" x14ac:dyDescent="0.25">
      <c r="E29" s="62"/>
      <c r="G29" s="70">
        <f t="shared" si="0"/>
        <v>0</v>
      </c>
      <c r="K29" s="58"/>
      <c r="M29" s="59"/>
    </row>
    <row r="30" spans="1:15" x14ac:dyDescent="0.25">
      <c r="E30" s="62"/>
      <c r="G30" s="70">
        <f t="shared" si="0"/>
        <v>0</v>
      </c>
      <c r="K30" s="58"/>
      <c r="M30" s="59"/>
    </row>
    <row r="31" spans="1:15" x14ac:dyDescent="0.25">
      <c r="E31" s="67"/>
      <c r="F31" s="74" t="s">
        <v>120</v>
      </c>
      <c r="G31" s="75">
        <f>SUBTOTAL(109,Table3[Projected Total Cost])</f>
        <v>5850.86</v>
      </c>
      <c r="H31" s="75"/>
      <c r="K31" s="58"/>
      <c r="M31" s="59"/>
    </row>
    <row r="32" spans="1:15" x14ac:dyDescent="0.25">
      <c r="A32" s="47"/>
      <c r="C32" s="47"/>
      <c r="D32" s="47"/>
      <c r="E32" s="47"/>
      <c r="F32" s="72"/>
      <c r="G32" s="72"/>
      <c r="H32" s="72"/>
    </row>
    <row r="33" spans="1:8" x14ac:dyDescent="0.25">
      <c r="A33" s="47"/>
      <c r="C33" s="47"/>
      <c r="D33" s="47"/>
      <c r="E33" s="47"/>
      <c r="F33" s="73"/>
      <c r="G33" s="73"/>
      <c r="H33" s="73"/>
    </row>
    <row r="34" spans="1:8" x14ac:dyDescent="0.25">
      <c r="A34" s="47"/>
      <c r="C34" s="47"/>
      <c r="D34" s="47"/>
      <c r="E34" s="47"/>
      <c r="F34" s="72"/>
      <c r="G34" s="72"/>
      <c r="H34" s="72"/>
    </row>
    <row r="35" spans="1:8" x14ac:dyDescent="0.25">
      <c r="A35" s="47"/>
      <c r="C35" s="47"/>
      <c r="D35" s="47"/>
      <c r="E35" s="47"/>
      <c r="F35" s="72"/>
      <c r="G35" s="72"/>
      <c r="H35" s="72"/>
    </row>
    <row r="36" spans="1:8" x14ac:dyDescent="0.25">
      <c r="A36" s="47"/>
      <c r="C36" s="47"/>
      <c r="D36" s="47"/>
      <c r="E36" s="47"/>
      <c r="F36" s="72"/>
      <c r="G36" s="72"/>
      <c r="H36" s="72"/>
    </row>
    <row r="37" spans="1:8" x14ac:dyDescent="0.25">
      <c r="A37" s="47"/>
      <c r="C37" s="47"/>
      <c r="D37" s="47"/>
      <c r="E37" s="47"/>
      <c r="F37" s="72"/>
      <c r="G37" s="72"/>
      <c r="H37" s="72"/>
    </row>
    <row r="38" spans="1:8" x14ac:dyDescent="0.25">
      <c r="A38" s="47"/>
      <c r="C38" s="47"/>
      <c r="D38" s="47"/>
      <c r="E38" s="47"/>
      <c r="F38" s="72"/>
      <c r="G38" s="72"/>
      <c r="H38" s="72"/>
    </row>
    <row r="39" spans="1:8" x14ac:dyDescent="0.25">
      <c r="A39" s="47"/>
      <c r="C39" s="47"/>
      <c r="D39" s="47"/>
      <c r="E39" s="47"/>
      <c r="F39" s="72"/>
      <c r="G39" s="72"/>
      <c r="H39" s="72"/>
    </row>
    <row r="40" spans="1:8" x14ac:dyDescent="0.25">
      <c r="A40" s="47"/>
      <c r="C40" s="47"/>
      <c r="D40" s="47"/>
      <c r="E40" s="47"/>
      <c r="F40" s="72"/>
      <c r="G40" s="72"/>
      <c r="H40" s="72"/>
    </row>
  </sheetData>
  <phoneticPr fontId="7" type="noConversion"/>
  <conditionalFormatting sqref="A2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3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5">
    <cfRule type="colorScale" priority="3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12:A14">
    <cfRule type="colorScale" priority="2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A15:A1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hyperlinks>
    <hyperlink ref="E2" r:id="rId1" xr:uid="{D236E20A-6635-4E1D-A332-16C91F9E721B}"/>
    <hyperlink ref="E3" r:id="rId2" xr:uid="{ECC79623-763D-48DE-8412-B1DF1554C865}"/>
    <hyperlink ref="E7" r:id="rId3" xr:uid="{1329436A-E091-4A76-A3D7-8BC28FC86897}"/>
    <hyperlink ref="E12" r:id="rId4" xr:uid="{E018A525-A557-4F6B-9F16-013087BFB3A5}"/>
    <hyperlink ref="E6" r:id="rId5" xr:uid="{5551CBAD-3C4C-459B-8E5D-2E1D3982C942}"/>
    <hyperlink ref="E8" r:id="rId6" xr:uid="{8779A5DC-9FBB-45E4-859F-BC553D57E704}"/>
    <hyperlink ref="E9" r:id="rId7" xr:uid="{4AFA1D06-AFC5-451B-B2B6-05C75E83E222}"/>
    <hyperlink ref="E10" r:id="rId8" xr:uid="{E1E0A90F-EA34-4B58-AAA7-AEED19E4C069}"/>
    <hyperlink ref="E11" r:id="rId9" xr:uid="{DC0EAE9A-CE32-4D82-A142-77DFF244C7A6}"/>
    <hyperlink ref="E13" r:id="rId10" xr:uid="{73FCC94A-81EB-46A5-A66E-BA1E06913E5B}"/>
    <hyperlink ref="E14" r:id="rId11" xr:uid="{722C3ADE-81CA-4D73-97BF-49A6DECC1480}"/>
    <hyperlink ref="E15" r:id="rId12" xr:uid="{5DCC2065-40FE-4D55-8FF8-48A9E05CBC8A}"/>
    <hyperlink ref="E16:E17" r:id="rId13" display="https://shorturl.at/gqFIS" xr:uid="{5873D4CC-28C3-4EC0-9D5A-7FCB16C84F41}"/>
    <hyperlink ref="E16" r:id="rId14" xr:uid="{3CDF6AA2-2E84-4290-AD1D-75A5A3A39239}"/>
    <hyperlink ref="E17" r:id="rId15" xr:uid="{69B19F1D-9B56-4F89-9343-95AD1C6B2B75}"/>
  </hyperlinks>
  <pageMargins left="0.7" right="0.7" top="0.75" bottom="0.75" header="0.3" footer="0.3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BOM (Summary)</vt:lpstr>
      <vt:lpstr>PHASE 1 - EXTERNAL</vt:lpstr>
      <vt:lpstr>PHASE 2 - ADMIN OFFICE</vt:lpstr>
      <vt:lpstr>PHASE 3 - STAIRWELLS</vt:lpstr>
      <vt:lpstr>PHASE 4 - HALLWAYS</vt:lpstr>
      <vt:lpstr>PHASE 5 - CLASSROOMS</vt:lpstr>
      <vt:lpstr>PURCHASING</vt:lpstr>
    </vt:vector>
  </TitlesOfParts>
  <Manager/>
  <Company>Smartsheet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Kendra Dalley</dc:creator>
  <cp:keywords/>
  <dc:description/>
  <cp:lastModifiedBy>joshua hill</cp:lastModifiedBy>
  <cp:revision/>
  <dcterms:created xsi:type="dcterms:W3CDTF">2015-10-14T21:21:56Z</dcterms:created>
  <dcterms:modified xsi:type="dcterms:W3CDTF">2023-11-11T18:24:50Z</dcterms:modified>
  <cp:category/>
  <cp:contentStatus/>
</cp:coreProperties>
</file>